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.calero\OneDrive - INEC\Escritorio\Vladimir\3. Año 2023\1. Temas Presupuestarios\2. Extraordinario y Modificaciones Presup\1. MODIFICACIONES\Modificación No 4\1. Transparencia\"/>
    </mc:Choice>
  </mc:AlternateContent>
  <xr:revisionPtr revIDLastSave="0" documentId="13_ncr:1_{2945785D-DC7F-45C5-B48A-056BFD474BCE}" xr6:coauthVersionLast="47" xr6:coauthVersionMax="47" xr10:uidLastSave="{00000000-0000-0000-0000-000000000000}"/>
  <bookViews>
    <workbookView xWindow="-108" yWindow="-108" windowWidth="23256" windowHeight="12576" xr2:uid="{96878699-D672-48E1-AF5E-138580FDC9AE}"/>
  </bookViews>
  <sheets>
    <sheet name="MODIF4" sheetId="7" r:id="rId1"/>
    <sheet name="MODIF1 " sheetId="6" state="hidden" r:id="rId2"/>
    <sheet name="General (2)" sheetId="5" state="hidden" r:id="rId3"/>
    <sheet name="General" sheetId="3" state="hidden" r:id="rId4"/>
    <sheet name="Ingresos" sheetId="1" state="hidden" r:id="rId5"/>
    <sheet name="Egresos" sheetId="2" state="hidden" r:id="rId6"/>
    <sheet name="Detalle origen y aplicación" sheetId="4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7" l="1"/>
  <c r="M11" i="7" s="1"/>
  <c r="L12" i="7"/>
  <c r="M12" i="7" s="1"/>
  <c r="G15" i="7"/>
  <c r="L16" i="7"/>
  <c r="M16" i="7" s="1"/>
  <c r="I12" i="7"/>
  <c r="J12" i="7" s="1"/>
  <c r="O18" i="7"/>
  <c r="N18" i="7"/>
  <c r="K18" i="7"/>
  <c r="H18" i="7"/>
  <c r="E18" i="7"/>
  <c r="P16" i="7"/>
  <c r="J16" i="7"/>
  <c r="G16" i="7"/>
  <c r="P15" i="7"/>
  <c r="M15" i="7"/>
  <c r="J15" i="7"/>
  <c r="P14" i="7"/>
  <c r="M14" i="7"/>
  <c r="J14" i="7"/>
  <c r="G14" i="7"/>
  <c r="P13" i="7"/>
  <c r="M13" i="7"/>
  <c r="J13" i="7"/>
  <c r="G13" i="7"/>
  <c r="P12" i="7"/>
  <c r="P11" i="7"/>
  <c r="J11" i="7"/>
  <c r="G11" i="7"/>
  <c r="L12" i="6"/>
  <c r="F12" i="6"/>
  <c r="Q15" i="6"/>
  <c r="Q14" i="6"/>
  <c r="Q13" i="6"/>
  <c r="M16" i="6"/>
  <c r="M15" i="6"/>
  <c r="M14" i="6"/>
  <c r="M13" i="6"/>
  <c r="M12" i="6"/>
  <c r="M11" i="6"/>
  <c r="Q11" i="6" s="1"/>
  <c r="P16" i="6"/>
  <c r="P15" i="6"/>
  <c r="P14" i="6"/>
  <c r="P13" i="6"/>
  <c r="P12" i="6"/>
  <c r="P11" i="6"/>
  <c r="O18" i="6"/>
  <c r="L18" i="6"/>
  <c r="J18" i="6"/>
  <c r="I18" i="6"/>
  <c r="J16" i="6"/>
  <c r="J15" i="6"/>
  <c r="J14" i="6"/>
  <c r="J13" i="6"/>
  <c r="J12" i="6"/>
  <c r="J11" i="6"/>
  <c r="G16" i="6"/>
  <c r="G15" i="6"/>
  <c r="G14" i="6"/>
  <c r="G13" i="6"/>
  <c r="G12" i="6"/>
  <c r="G11" i="6"/>
  <c r="F18" i="6"/>
  <c r="N18" i="6"/>
  <c r="K18" i="6"/>
  <c r="H18" i="6"/>
  <c r="E18" i="6"/>
  <c r="J118" i="4"/>
  <c r="F118" i="4"/>
  <c r="C118" i="4"/>
  <c r="G105" i="4"/>
  <c r="H104" i="4"/>
  <c r="G102" i="4"/>
  <c r="G101" i="4"/>
  <c r="G100" i="4"/>
  <c r="I118" i="4"/>
  <c r="G40" i="4"/>
  <c r="H39" i="4"/>
  <c r="G36" i="4"/>
  <c r="G35" i="4"/>
  <c r="G31" i="4"/>
  <c r="H30" i="4"/>
  <c r="G28" i="4"/>
  <c r="G27" i="4"/>
  <c r="G26" i="4"/>
  <c r="H21" i="4"/>
  <c r="G18" i="4"/>
  <c r="G17" i="4"/>
  <c r="G13" i="4"/>
  <c r="H12" i="4"/>
  <c r="G10" i="4"/>
  <c r="G9" i="4"/>
  <c r="G8" i="4"/>
  <c r="I17" i="2"/>
  <c r="H17" i="2"/>
  <c r="G17" i="2"/>
  <c r="F17" i="2"/>
  <c r="E17" i="2"/>
  <c r="E23" i="1"/>
  <c r="D12" i="1"/>
  <c r="E10" i="1" s="1"/>
  <c r="D21" i="1"/>
  <c r="D19" i="1" s="1"/>
  <c r="Q11" i="7" l="1"/>
  <c r="F18" i="7"/>
  <c r="L18" i="7"/>
  <c r="Q14" i="7"/>
  <c r="Q13" i="7"/>
  <c r="J18" i="7"/>
  <c r="Q15" i="7"/>
  <c r="M18" i="7"/>
  <c r="I18" i="7"/>
  <c r="Q16" i="7"/>
  <c r="G12" i="7"/>
  <c r="Q12" i="7" s="1"/>
  <c r="P18" i="7"/>
  <c r="Q16" i="6"/>
  <c r="Q12" i="6"/>
  <c r="M18" i="6"/>
  <c r="P18" i="6"/>
  <c r="G18" i="6"/>
  <c r="H118" i="4"/>
  <c r="G118" i="4"/>
  <c r="E17" i="1"/>
  <c r="Q18" i="7" l="1"/>
  <c r="G18" i="7"/>
  <c r="Q18" i="6"/>
</calcChain>
</file>

<file path=xl/sharedStrings.xml><?xml version="1.0" encoding="utf-8"?>
<sst xmlns="http://schemas.openxmlformats.org/spreadsheetml/2006/main" count="241" uniqueCount="68">
  <si>
    <t>INSTITUTO NACIONAL DE ESTADISTICAS Y CENSOS (INEC)</t>
  </si>
  <si>
    <t xml:space="preserve">PRESUPUESTO ORDINARIO </t>
  </si>
  <si>
    <t>EJERCICIO 2023</t>
  </si>
  <si>
    <t>TRANSFERENCIAS CORRIENTES</t>
  </si>
  <si>
    <t>Transferencias Corrientes del Gobierno Central</t>
  </si>
  <si>
    <t>Transferencias Ctes de Instituciones Públicas Financieras</t>
  </si>
  <si>
    <t>FINANCIAMIENTO</t>
  </si>
  <si>
    <t xml:space="preserve">      Recursos de vigencias anteriores</t>
  </si>
  <si>
    <t xml:space="preserve">          Superávit específico</t>
  </si>
  <si>
    <t>Transferencias Instituciones Públicas Financieras</t>
  </si>
  <si>
    <t xml:space="preserve">     Ingresos Corrientes</t>
  </si>
  <si>
    <t>INGRESOS</t>
  </si>
  <si>
    <t>TOTAL</t>
  </si>
  <si>
    <t>PARTIDA PRESUPUESTARIA</t>
  </si>
  <si>
    <t>REMUNERACIONES</t>
  </si>
  <si>
    <t>SERVICIOS</t>
  </si>
  <si>
    <t>MATERIALES Y SUMINISTROS</t>
  </si>
  <si>
    <t>ACTIVOS FINANCIEROS</t>
  </si>
  <si>
    <t>BIENES DURADEROS</t>
  </si>
  <si>
    <t xml:space="preserve">TRANSFERENCIAS CORRIENTES </t>
  </si>
  <si>
    <t>TOTAL GENERAL</t>
  </si>
  <si>
    <t>EGRESOS</t>
  </si>
  <si>
    <r>
      <rPr>
        <b/>
        <sz val="11"/>
        <color theme="1"/>
        <rFont val="Open Sans Condensed"/>
      </rPr>
      <t>Notas importantes</t>
    </r>
    <r>
      <rPr>
        <sz val="11"/>
        <color theme="1"/>
        <rFont val="Open Sans Condensed"/>
      </rPr>
      <t xml:space="preserve">
El Presupuesto Ordinario definitivo fue aprobado por el Consejo Directivo del INEC mediante el acuerdo No.4 de la Sesión Ordinaria No.38-2022, celebrada el 25 de octubre del 2022 y aprobado por la Contraloría General de la República el 21 de Diciembre 2022, mediante oficio DFOE-FIP-0493.</t>
    </r>
  </si>
  <si>
    <t>INSTITUTO NACIONAL DE ESTADISTICA Y CENSOS</t>
  </si>
  <si>
    <t>DETALLE DE ORIGEN Y APLICACIÓN DE RECURSOS</t>
  </si>
  <si>
    <t>PRESUPUESTO ORDINARIO 2023</t>
  </si>
  <si>
    <t>CODIGO SEGÚN CLASIFICADOR DE INGRESOS</t>
  </si>
  <si>
    <t xml:space="preserve">INGRESO </t>
  </si>
  <si>
    <t>MONTO</t>
  </si>
  <si>
    <t>PROGRAMA</t>
  </si>
  <si>
    <r>
      <t xml:space="preserve">APLICACIÓN OBJETO DEL GASTO
</t>
    </r>
    <r>
      <rPr>
        <b/>
        <i/>
        <sz val="11"/>
        <color indexed="9"/>
        <rFont val="Open Sans"/>
      </rPr>
      <t>(Por Partida)</t>
    </r>
  </si>
  <si>
    <t>APLICACIÓN CLASIFICACIÓN ECONÓMICA</t>
  </si>
  <si>
    <t>Corriente</t>
  </si>
  <si>
    <t>Capital</t>
  </si>
  <si>
    <t>Transacciones Financieras</t>
  </si>
  <si>
    <t>Sumas sin asignación</t>
  </si>
  <si>
    <t xml:space="preserve">1.4.1.1.00.00.0.0.000 
</t>
  </si>
  <si>
    <t xml:space="preserve">Transferencias corrientes del Gobierno Central
</t>
  </si>
  <si>
    <t>Programa Nº 01: Administración Superior y Servicios de Apoyo</t>
  </si>
  <si>
    <t>Remuneraciones</t>
  </si>
  <si>
    <t>Servicios</t>
  </si>
  <si>
    <t>Materiales y suministros</t>
  </si>
  <si>
    <t>Intereses y comisiones</t>
  </si>
  <si>
    <t>Bienes duraderos</t>
  </si>
  <si>
    <t>Transferencias corrientes</t>
  </si>
  <si>
    <t>Transferencias de capital</t>
  </si>
  <si>
    <t>Programa Nº 02: Rectoría Técnica de las Estadísticas Nacionales</t>
  </si>
  <si>
    <t>Programa Nº 03: Producción Estadística</t>
  </si>
  <si>
    <t>Programa Nº 04: Difusión y Promoción de la Producción Estadística</t>
  </si>
  <si>
    <t>1.4.1.6.00.00.0.0.000</t>
  </si>
  <si>
    <t>Activos Financieros</t>
  </si>
  <si>
    <t xml:space="preserve"> 3.3.2.0.00.00.0.0.000</t>
  </si>
  <si>
    <r>
      <t>Superávit específico</t>
    </r>
    <r>
      <rPr>
        <b/>
        <sz val="11"/>
        <color indexed="8"/>
        <rFont val="Open Sans"/>
      </rPr>
      <t>*</t>
    </r>
  </si>
  <si>
    <t xml:space="preserve"> </t>
  </si>
  <si>
    <r>
      <rPr>
        <b/>
        <sz val="11"/>
        <color indexed="8"/>
        <rFont val="Open Sans"/>
      </rPr>
      <t xml:space="preserve">* </t>
    </r>
    <r>
      <rPr>
        <sz val="11"/>
        <color indexed="8"/>
        <rFont val="Open Sans"/>
      </rPr>
      <t xml:space="preserve">Corresponden a fondos reservados por el INEC  según lo indicado en el artículo 53 bis de la ley 9694 estarán eximidos de someterse a la regla fiscal establecida en la Ley 9635, </t>
    </r>
  </si>
  <si>
    <t>Fortalecimiento de las Finanzas Públicas, de 3 de diciembre de 2018.</t>
  </si>
  <si>
    <t>Versión actualizada a julio de 2021</t>
  </si>
  <si>
    <t xml:space="preserve">       Programa 01 Administración Superior y Servicios de Apoyo</t>
  </si>
  <si>
    <t xml:space="preserve">       Programa 03
Producción Estadística</t>
  </si>
  <si>
    <t xml:space="preserve">       Programa 02
Rectoría Técnica de Estadísticas Nacionales</t>
  </si>
  <si>
    <t xml:space="preserve">        Programa 04
Difusión y Promoción de la Producción Estadística</t>
  </si>
  <si>
    <t>PRESUPUESTO MODIFICADO</t>
  </si>
  <si>
    <t>MODIFICACIONES</t>
  </si>
  <si>
    <t>PRESUPUESTO ORDINARIO</t>
  </si>
  <si>
    <t xml:space="preserve">       Programa 02: Rectoría Técnica de Estadísticas Nacionales</t>
  </si>
  <si>
    <t xml:space="preserve">       Programa 03 Producción Estadística</t>
  </si>
  <si>
    <t>TOTAL PRESUPUESTO MODIFICADO</t>
  </si>
  <si>
    <t>Programa 04 Divulgación de la Producción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</si>
</sst>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 Condensed"/>
    </font>
    <font>
      <sz val="11"/>
      <color theme="1"/>
      <name val="Open Sans Condensed Bold"/>
    </font>
    <font>
      <b/>
      <sz val="11"/>
      <color theme="1"/>
      <name val="Open Sans Condensed"/>
    </font>
    <font>
      <sz val="11"/>
      <color theme="1"/>
      <name val="Open Sans"/>
    </font>
    <font>
      <u/>
      <sz val="11"/>
      <color rgb="FF0000FF"/>
      <name val="Open Sans"/>
    </font>
    <font>
      <sz val="11"/>
      <color rgb="FF000000"/>
      <name val="Open Sans"/>
    </font>
    <font>
      <b/>
      <sz val="11"/>
      <color theme="1"/>
      <name val="Open Sans"/>
    </font>
    <font>
      <sz val="11"/>
      <name val="Open Sans"/>
    </font>
    <font>
      <b/>
      <sz val="11"/>
      <color rgb="FFFFFFFF"/>
      <name val="Open Sans"/>
    </font>
    <font>
      <b/>
      <i/>
      <sz val="11"/>
      <color indexed="9"/>
      <name val="Open Sans"/>
    </font>
    <font>
      <sz val="10"/>
      <color theme="1"/>
      <name val="Open Sans"/>
    </font>
    <font>
      <b/>
      <sz val="11"/>
      <color rgb="FF000000"/>
      <name val="Open Sans"/>
    </font>
    <font>
      <b/>
      <sz val="11"/>
      <color indexed="8"/>
      <name val="Open Sans"/>
    </font>
    <font>
      <sz val="11"/>
      <color indexed="8"/>
      <name val="Open Sans"/>
    </font>
    <font>
      <b/>
      <sz val="10"/>
      <color rgb="FF1F497D"/>
      <name val="Open Sans"/>
    </font>
    <font>
      <sz val="11"/>
      <color rgb="FF1F497D"/>
      <name val="Open Sans"/>
    </font>
    <font>
      <b/>
      <sz val="9"/>
      <color theme="1"/>
      <name val="Open Sans"/>
    </font>
    <font>
      <sz val="9"/>
      <color theme="1"/>
      <name val="Open Sans"/>
    </font>
    <font>
      <b/>
      <sz val="9"/>
      <name val="Open Sans"/>
    </font>
    <font>
      <sz val="9"/>
      <name val="Open Sans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1F497D"/>
        <bgColor rgb="FF1F497D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0" xfId="0" applyFont="1"/>
    <xf numFmtId="3" fontId="5" fillId="0" borderId="0" xfId="0" applyNumberFormat="1" applyFont="1"/>
    <xf numFmtId="4" fontId="5" fillId="0" borderId="0" xfId="0" applyNumberFormat="1" applyFont="1"/>
    <xf numFmtId="3" fontId="6" fillId="0" borderId="0" xfId="0" applyNumberFormat="1" applyFont="1"/>
    <xf numFmtId="4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/>
    </xf>
    <xf numFmtId="3" fontId="10" fillId="5" borderId="37" xfId="0" applyNumberFormat="1" applyFont="1" applyFill="1" applyBorder="1" applyAlignment="1">
      <alignment horizontal="center" vertical="center"/>
    </xf>
    <xf numFmtId="3" fontId="10" fillId="5" borderId="37" xfId="0" applyNumberFormat="1" applyFont="1" applyFill="1" applyBorder="1" applyAlignment="1">
      <alignment horizontal="center" vertical="center" wrapText="1"/>
    </xf>
    <xf numFmtId="4" fontId="10" fillId="5" borderId="38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left"/>
    </xf>
    <xf numFmtId="3" fontId="5" fillId="0" borderId="41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vertical="center"/>
    </xf>
    <xf numFmtId="4" fontId="5" fillId="0" borderId="38" xfId="0" applyNumberFormat="1" applyFont="1" applyBorder="1"/>
    <xf numFmtId="3" fontId="5" fillId="0" borderId="37" xfId="0" applyNumberFormat="1" applyFont="1" applyBorder="1" applyAlignment="1">
      <alignment horizontal="right" vertical="center"/>
    </xf>
    <xf numFmtId="4" fontId="5" fillId="0" borderId="38" xfId="0" applyNumberFormat="1" applyFont="1" applyBorder="1" applyAlignment="1">
      <alignment horizontal="right"/>
    </xf>
    <xf numFmtId="3" fontId="7" fillId="0" borderId="0" xfId="0" applyNumberFormat="1" applyFont="1" applyAlignment="1">
      <alignment vertical="center"/>
    </xf>
    <xf numFmtId="0" fontId="5" fillId="0" borderId="37" xfId="0" applyFont="1" applyBorder="1" applyAlignment="1">
      <alignment vertical="top" wrapText="1"/>
    </xf>
    <xf numFmtId="0" fontId="5" fillId="0" borderId="37" xfId="0" applyFont="1" applyBorder="1"/>
    <xf numFmtId="1" fontId="5" fillId="0" borderId="37" xfId="0" applyNumberFormat="1" applyFont="1" applyBorder="1" applyAlignment="1">
      <alignment horizontal="center"/>
    </xf>
    <xf numFmtId="3" fontId="7" fillId="0" borderId="0" xfId="0" applyNumberFormat="1" applyFont="1"/>
    <xf numFmtId="0" fontId="5" fillId="0" borderId="44" xfId="0" applyFont="1" applyBorder="1"/>
    <xf numFmtId="3" fontId="5" fillId="0" borderId="37" xfId="0" applyNumberFormat="1" applyFont="1" applyBorder="1"/>
    <xf numFmtId="0" fontId="5" fillId="6" borderId="44" xfId="0" applyFont="1" applyFill="1" applyBorder="1"/>
    <xf numFmtId="0" fontId="5" fillId="6" borderId="37" xfId="0" applyFont="1" applyFill="1" applyBorder="1"/>
    <xf numFmtId="3" fontId="5" fillId="6" borderId="37" xfId="0" applyNumberFormat="1" applyFont="1" applyFill="1" applyBorder="1"/>
    <xf numFmtId="1" fontId="5" fillId="6" borderId="37" xfId="0" applyNumberFormat="1" applyFont="1" applyFill="1" applyBorder="1" applyAlignment="1">
      <alignment horizontal="center"/>
    </xf>
    <xf numFmtId="0" fontId="5" fillId="6" borderId="40" xfId="0" applyFont="1" applyFill="1" applyBorder="1" applyAlignment="1">
      <alignment horizontal="left"/>
    </xf>
    <xf numFmtId="3" fontId="5" fillId="6" borderId="41" xfId="0" applyNumberFormat="1" applyFont="1" applyFill="1" applyBorder="1" applyAlignment="1">
      <alignment horizontal="right" vertical="center"/>
    </xf>
    <xf numFmtId="3" fontId="5" fillId="6" borderId="37" xfId="0" applyNumberFormat="1" applyFont="1" applyFill="1" applyBorder="1" applyAlignment="1">
      <alignment horizontal="right" vertical="center"/>
    </xf>
    <xf numFmtId="0" fontId="5" fillId="0" borderId="4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vertical="center" wrapText="1"/>
    </xf>
    <xf numFmtId="0" fontId="5" fillId="0" borderId="37" xfId="0" applyFont="1" applyBorder="1" applyAlignment="1">
      <alignment vertical="center"/>
    </xf>
    <xf numFmtId="0" fontId="5" fillId="6" borderId="40" xfId="0" applyFont="1" applyFill="1" applyBorder="1" applyAlignment="1">
      <alignment horizontal="left" vertical="center"/>
    </xf>
    <xf numFmtId="0" fontId="5" fillId="0" borderId="39" xfId="0" applyFont="1" applyBorder="1"/>
    <xf numFmtId="0" fontId="5" fillId="0" borderId="40" xfId="0" applyFont="1" applyBorder="1"/>
    <xf numFmtId="3" fontId="8" fillId="0" borderId="40" xfId="0" applyNumberFormat="1" applyFont="1" applyBorder="1"/>
    <xf numFmtId="1" fontId="5" fillId="0" borderId="40" xfId="0" applyNumberFormat="1" applyFont="1" applyBorder="1" applyAlignment="1">
      <alignment horizontal="center"/>
    </xf>
    <xf numFmtId="3" fontId="8" fillId="0" borderId="40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4" fontId="8" fillId="0" borderId="38" xfId="0" applyNumberFormat="1" applyFont="1" applyBorder="1"/>
    <xf numFmtId="4" fontId="8" fillId="7" borderId="45" xfId="0" applyNumberFormat="1" applyFont="1" applyFill="1" applyBorder="1" applyAlignment="1">
      <alignment horizontal="right" vertical="center"/>
    </xf>
    <xf numFmtId="4" fontId="8" fillId="7" borderId="46" xfId="0" applyNumberFormat="1" applyFont="1" applyFill="1" applyBorder="1" applyAlignment="1">
      <alignment horizontal="right" vertical="top"/>
    </xf>
    <xf numFmtId="3" fontId="8" fillId="7" borderId="46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8" fillId="8" borderId="0" xfId="0" applyFont="1" applyFill="1" applyAlignment="1">
      <alignment vertical="top" wrapText="1"/>
    </xf>
    <xf numFmtId="3" fontId="8" fillId="8" borderId="0" xfId="0" applyNumberFormat="1" applyFont="1" applyFill="1" applyAlignment="1">
      <alignment vertical="top" wrapText="1"/>
    </xf>
    <xf numFmtId="0" fontId="16" fillId="0" borderId="0" xfId="0" applyFont="1"/>
    <xf numFmtId="0" fontId="17" fillId="0" borderId="0" xfId="0" applyFont="1"/>
    <xf numFmtId="4" fontId="7" fillId="0" borderId="0" xfId="0" applyNumberFormat="1" applyFont="1"/>
    <xf numFmtId="0" fontId="18" fillId="4" borderId="13" xfId="0" applyFont="1" applyFill="1" applyBorder="1" applyAlignment="1">
      <alignment horizontal="left" vertical="center" wrapText="1"/>
    </xf>
    <xf numFmtId="0" fontId="18" fillId="4" borderId="14" xfId="0" applyFont="1" applyFill="1" applyBorder="1" applyAlignment="1">
      <alignment horizontal="left" vertical="top" wrapText="1"/>
    </xf>
    <xf numFmtId="0" fontId="18" fillId="4" borderId="15" xfId="0" applyFont="1" applyFill="1" applyBorder="1" applyAlignment="1">
      <alignment horizontal="center" vertical="center"/>
    </xf>
    <xf numFmtId="0" fontId="19" fillId="0" borderId="16" xfId="0" applyFont="1" applyBorder="1"/>
    <xf numFmtId="164" fontId="19" fillId="0" borderId="1" xfId="1" applyNumberFormat="1" applyFont="1" applyBorder="1"/>
    <xf numFmtId="164" fontId="19" fillId="0" borderId="17" xfId="1" applyNumberFormat="1" applyFont="1" applyBorder="1"/>
    <xf numFmtId="0" fontId="19" fillId="0" borderId="18" xfId="0" applyFont="1" applyBorder="1"/>
    <xf numFmtId="164" fontId="19" fillId="0" borderId="19" xfId="1" applyNumberFormat="1" applyFont="1" applyBorder="1"/>
    <xf numFmtId="164" fontId="19" fillId="0" borderId="20" xfId="1" applyNumberFormat="1" applyFont="1" applyBorder="1"/>
    <xf numFmtId="0" fontId="19" fillId="0" borderId="0" xfId="0" applyFont="1"/>
    <xf numFmtId="0" fontId="18" fillId="0" borderId="21" xfId="0" applyFont="1" applyBorder="1"/>
    <xf numFmtId="164" fontId="18" fillId="0" borderId="21" xfId="0" applyNumberFormat="1" applyFont="1" applyBorder="1"/>
    <xf numFmtId="0" fontId="20" fillId="2" borderId="23" xfId="0" applyFont="1" applyFill="1" applyBorder="1" applyAlignment="1">
      <alignment horizontal="left"/>
    </xf>
    <xf numFmtId="3" fontId="21" fillId="2" borderId="24" xfId="0" applyNumberFormat="1" applyFont="1" applyFill="1" applyBorder="1" applyAlignment="1">
      <alignment horizontal="right"/>
    </xf>
    <xf numFmtId="3" fontId="20" fillId="2" borderId="25" xfId="0" applyNumberFormat="1" applyFont="1" applyFill="1" applyBorder="1"/>
    <xf numFmtId="0" fontId="20" fillId="0" borderId="22" xfId="0" applyFont="1" applyBorder="1" applyAlignment="1">
      <alignment horizontal="left"/>
    </xf>
    <xf numFmtId="3" fontId="21" fillId="0" borderId="0" xfId="0" applyNumberFormat="1" applyFont="1" applyBorder="1" applyAlignment="1">
      <alignment horizontal="right"/>
    </xf>
    <xf numFmtId="3" fontId="20" fillId="0" borderId="26" xfId="0" applyNumberFormat="1" applyFont="1" applyBorder="1"/>
    <xf numFmtId="0" fontId="20" fillId="3" borderId="22" xfId="0" applyFont="1" applyFill="1" applyBorder="1" applyAlignment="1">
      <alignment horizontal="left"/>
    </xf>
    <xf numFmtId="3" fontId="20" fillId="3" borderId="0" xfId="0" applyNumberFormat="1" applyFont="1" applyFill="1" applyBorder="1" applyAlignment="1">
      <alignment horizontal="right"/>
    </xf>
    <xf numFmtId="3" fontId="21" fillId="3" borderId="26" xfId="0" applyNumberFormat="1" applyFont="1" applyFill="1" applyBorder="1"/>
    <xf numFmtId="3" fontId="20" fillId="0" borderId="0" xfId="0" applyNumberFormat="1" applyFont="1" applyBorder="1" applyAlignment="1">
      <alignment horizontal="right"/>
    </xf>
    <xf numFmtId="3" fontId="21" fillId="0" borderId="26" xfId="0" applyNumberFormat="1" applyFont="1" applyBorder="1"/>
    <xf numFmtId="0" fontId="21" fillId="0" borderId="22" xfId="0" applyFont="1" applyBorder="1"/>
    <xf numFmtId="3" fontId="21" fillId="0" borderId="0" xfId="0" applyNumberFormat="1" applyFont="1" applyBorder="1"/>
    <xf numFmtId="0" fontId="20" fillId="2" borderId="22" xfId="0" applyFont="1" applyFill="1" applyBorder="1" applyAlignment="1">
      <alignment horizontal="left"/>
    </xf>
    <xf numFmtId="3" fontId="21" fillId="2" borderId="0" xfId="0" applyNumberFormat="1" applyFont="1" applyFill="1" applyBorder="1" applyAlignment="1">
      <alignment horizontal="right"/>
    </xf>
    <xf numFmtId="3" fontId="20" fillId="2" borderId="26" xfId="0" applyNumberFormat="1" applyFont="1" applyFill="1" applyBorder="1"/>
    <xf numFmtId="0" fontId="20" fillId="3" borderId="22" xfId="0" applyFont="1" applyFill="1" applyBorder="1" applyAlignment="1">
      <alignment vertical="center"/>
    </xf>
    <xf numFmtId="3" fontId="20" fillId="3" borderId="26" xfId="0" applyNumberFormat="1" applyFont="1" applyFill="1" applyBorder="1"/>
    <xf numFmtId="0" fontId="21" fillId="0" borderId="27" xfId="0" applyFont="1" applyBorder="1"/>
    <xf numFmtId="3" fontId="21" fillId="0" borderId="28" xfId="0" applyNumberFormat="1" applyFont="1" applyBorder="1"/>
    <xf numFmtId="3" fontId="21" fillId="0" borderId="29" xfId="0" applyNumberFormat="1" applyFont="1" applyBorder="1"/>
    <xf numFmtId="0" fontId="21" fillId="0" borderId="0" xfId="0" applyFont="1"/>
    <xf numFmtId="3" fontId="21" fillId="0" borderId="0" xfId="0" applyNumberFormat="1" applyFont="1"/>
    <xf numFmtId="164" fontId="18" fillId="0" borderId="21" xfId="1" applyNumberFormat="1" applyFont="1" applyBorder="1"/>
    <xf numFmtId="0" fontId="3" fillId="0" borderId="0" xfId="0" applyFont="1" applyFill="1" applyBorder="1" applyAlignment="1">
      <alignment horizontal="center"/>
    </xf>
    <xf numFmtId="164" fontId="19" fillId="9" borderId="1" xfId="1" applyNumberFormat="1" applyFont="1" applyFill="1" applyBorder="1"/>
    <xf numFmtId="164" fontId="19" fillId="9" borderId="19" xfId="1" applyNumberFormat="1" applyFont="1" applyFill="1" applyBorder="1"/>
    <xf numFmtId="0" fontId="19" fillId="9" borderId="0" xfId="0" applyFont="1" applyFill="1"/>
    <xf numFmtId="164" fontId="18" fillId="9" borderId="21" xfId="0" applyNumberFormat="1" applyFont="1" applyFill="1" applyBorder="1"/>
    <xf numFmtId="164" fontId="19" fillId="10" borderId="1" xfId="1" applyNumberFormat="1" applyFont="1" applyFill="1" applyBorder="1"/>
    <xf numFmtId="164" fontId="19" fillId="10" borderId="19" xfId="1" applyNumberFormat="1" applyFont="1" applyFill="1" applyBorder="1"/>
    <xf numFmtId="0" fontId="19" fillId="10" borderId="0" xfId="0" applyFont="1" applyFill="1"/>
    <xf numFmtId="164" fontId="18" fillId="10" borderId="21" xfId="0" applyNumberFormat="1" applyFont="1" applyFill="1" applyBorder="1"/>
    <xf numFmtId="0" fontId="18" fillId="4" borderId="15" xfId="0" applyFont="1" applyFill="1" applyBorder="1" applyAlignment="1">
      <alignment horizontal="center" vertical="center" wrapText="1"/>
    </xf>
    <xf numFmtId="0" fontId="18" fillId="9" borderId="48" xfId="0" applyFont="1" applyFill="1" applyBorder="1" applyAlignment="1">
      <alignment horizontal="center" vertical="center" wrapText="1"/>
    </xf>
    <xf numFmtId="0" fontId="18" fillId="10" borderId="48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43" fontId="0" fillId="0" borderId="0" xfId="1" applyFont="1"/>
    <xf numFmtId="164" fontId="0" fillId="0" borderId="0" xfId="0" applyNumberFormat="1"/>
    <xf numFmtId="0" fontId="18" fillId="11" borderId="21" xfId="0" applyFont="1" applyFill="1" applyBorder="1"/>
    <xf numFmtId="0" fontId="0" fillId="11" borderId="47" xfId="0" applyFill="1" applyBorder="1"/>
    <xf numFmtId="0" fontId="18" fillId="11" borderId="13" xfId="0" applyFont="1" applyFill="1" applyBorder="1" applyAlignment="1">
      <alignment horizontal="left" vertical="center" wrapText="1"/>
    </xf>
    <xf numFmtId="164" fontId="19" fillId="11" borderId="50" xfId="1" applyNumberFormat="1" applyFont="1" applyFill="1" applyBorder="1"/>
    <xf numFmtId="164" fontId="19" fillId="11" borderId="17" xfId="1" applyNumberFormat="1" applyFont="1" applyFill="1" applyBorder="1"/>
    <xf numFmtId="164" fontId="19" fillId="11" borderId="20" xfId="1" applyNumberFormat="1" applyFont="1" applyFill="1" applyBorder="1"/>
    <xf numFmtId="0" fontId="19" fillId="11" borderId="0" xfId="0" applyFont="1" applyFill="1"/>
    <xf numFmtId="164" fontId="18" fillId="11" borderId="21" xfId="0" applyNumberFormat="1" applyFont="1" applyFill="1" applyBorder="1"/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9" borderId="47" xfId="0" applyFont="1" applyFill="1" applyBorder="1" applyAlignment="1">
      <alignment horizontal="center"/>
    </xf>
    <xf numFmtId="0" fontId="3" fillId="10" borderId="47" xfId="0" applyFont="1" applyFill="1" applyBorder="1" applyAlignment="1">
      <alignment horizontal="center" wrapText="1"/>
    </xf>
    <xf numFmtId="0" fontId="3" fillId="10" borderId="47" xfId="0" applyFont="1" applyFill="1" applyBorder="1" applyAlignment="1">
      <alignment horizontal="center"/>
    </xf>
    <xf numFmtId="0" fontId="3" fillId="10" borderId="49" xfId="0" applyFont="1" applyFill="1" applyBorder="1" applyAlignment="1">
      <alignment horizontal="center"/>
    </xf>
    <xf numFmtId="0" fontId="18" fillId="11" borderId="10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1" fontId="13" fillId="0" borderId="40" xfId="0" applyNumberFormat="1" applyFont="1" applyBorder="1" applyAlignment="1">
      <alignment horizontal="center" vertical="center" wrapText="1"/>
    </xf>
    <xf numFmtId="1" fontId="13" fillId="0" borderId="43" xfId="0" applyNumberFormat="1" applyFont="1" applyBorder="1" applyAlignment="1">
      <alignment horizontal="center" vertical="center" wrapText="1"/>
    </xf>
    <xf numFmtId="1" fontId="13" fillId="0" borderId="36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10" fillId="5" borderId="30" xfId="0" applyFont="1" applyFill="1" applyBorder="1" applyAlignment="1">
      <alignment horizontal="center" wrapText="1"/>
    </xf>
    <xf numFmtId="0" fontId="9" fillId="0" borderId="35" xfId="0" applyFont="1" applyBorder="1"/>
    <xf numFmtId="0" fontId="10" fillId="5" borderId="31" xfId="0" applyFont="1" applyFill="1" applyBorder="1" applyAlignment="1">
      <alignment horizontal="center" vertical="center"/>
    </xf>
    <xf numFmtId="0" fontId="9" fillId="0" borderId="36" xfId="0" applyFont="1" applyBorder="1"/>
    <xf numFmtId="3" fontId="10" fillId="5" borderId="31" xfId="0" applyNumberFormat="1" applyFont="1" applyFill="1" applyBorder="1" applyAlignment="1">
      <alignment horizontal="center" vertical="center"/>
    </xf>
    <xf numFmtId="3" fontId="9" fillId="0" borderId="36" xfId="0" applyNumberFormat="1" applyFont="1" applyBorder="1"/>
    <xf numFmtId="4" fontId="10" fillId="5" borderId="31" xfId="0" applyNumberFormat="1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wrapText="1"/>
    </xf>
    <xf numFmtId="4" fontId="10" fillId="5" borderId="32" xfId="0" applyNumberFormat="1" applyFont="1" applyFill="1" applyBorder="1" applyAlignment="1">
      <alignment horizontal="center"/>
    </xf>
    <xf numFmtId="4" fontId="9" fillId="0" borderId="33" xfId="0" applyNumberFormat="1" applyFont="1" applyBorder="1"/>
    <xf numFmtId="4" fontId="9" fillId="0" borderId="34" xfId="0" applyNumberFormat="1" applyFont="1" applyBorder="1"/>
    <xf numFmtId="0" fontId="19" fillId="0" borderId="51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E36FD228-63CA-4231-8E87-CC71EE02A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74374BA-933B-4B68-83D0-0787329C9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28</xdr:row>
      <xdr:rowOff>51213</xdr:rowOff>
    </xdr:from>
    <xdr:to>
      <xdr:col>16</xdr:col>
      <xdr:colOff>468842</xdr:colOff>
      <xdr:row>77</xdr:row>
      <xdr:rowOff>134409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011F56-536D-4A3C-A919-F00390425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267" y="5171853"/>
          <a:ext cx="12083415" cy="9044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396527</xdr:colOff>
      <xdr:row>2</xdr:row>
      <xdr:rowOff>161924</xdr:rowOff>
    </xdr:from>
    <xdr:to>
      <xdr:col>17</xdr:col>
      <xdr:colOff>356470</xdr:colOff>
      <xdr:row>19</xdr:row>
      <xdr:rowOff>66674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E3ED8-52AD-4603-927F-CF995A8F2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6747" y="527684"/>
          <a:ext cx="7389443" cy="301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7</xdr:col>
      <xdr:colOff>19050</xdr:colOff>
      <xdr:row>19</xdr:row>
      <xdr:rowOff>105947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9439FA-69AC-4DDE-95E9-282458EDA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48640"/>
          <a:ext cx="4773930" cy="3032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114300</xdr:rowOff>
        </xdr:from>
        <xdr:to>
          <xdr:col>18</xdr:col>
          <xdr:colOff>300878</xdr:colOff>
          <xdr:row>148</xdr:row>
          <xdr:rowOff>91328</xdr:rowOff>
        </xdr:to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137CC282-7CD5-460D-A629-CD3CC10212F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Detalle origen y aplicación'!$A$6:$J$122" spid="_x0000_s719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447675" y="14773275"/>
              <a:ext cx="13626353" cy="1210235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28</xdr:row>
      <xdr:rowOff>51213</xdr:rowOff>
    </xdr:from>
    <xdr:to>
      <xdr:col>16</xdr:col>
      <xdr:colOff>468842</xdr:colOff>
      <xdr:row>77</xdr:row>
      <xdr:rowOff>134409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79C8427-C6E0-4053-B085-86C0BFB87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5385213"/>
          <a:ext cx="11983509" cy="9417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263177</xdr:colOff>
      <xdr:row>4</xdr:row>
      <xdr:rowOff>47624</xdr:rowOff>
    </xdr:from>
    <xdr:to>
      <xdr:col>21</xdr:col>
      <xdr:colOff>223120</xdr:colOff>
      <xdr:row>20</xdr:row>
      <xdr:rowOff>133349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AD97379F-B452-4E67-9B58-CCC3BFD29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077" y="771524"/>
          <a:ext cx="7379918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619125</xdr:colOff>
      <xdr:row>3</xdr:row>
      <xdr:rowOff>161925</xdr:rowOff>
    </xdr:from>
    <xdr:to>
      <xdr:col>11</xdr:col>
      <xdr:colOff>238125</xdr:colOff>
      <xdr:row>20</xdr:row>
      <xdr:rowOff>86897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9F2777D-532B-4798-B274-4C29C8245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04850"/>
          <a:ext cx="4762500" cy="3001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114300</xdr:rowOff>
        </xdr:from>
        <xdr:to>
          <xdr:col>16</xdr:col>
          <xdr:colOff>504825</xdr:colOff>
          <xdr:row>144</xdr:row>
          <xdr:rowOff>156210</xdr:rowOff>
        </xdr:to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5F09E565-8656-4BB6-9BDB-F2EC2B71E20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Detalle origen y aplicación'!$A$6:$J$122" spid="_x0000_s312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447675" y="14773275"/>
              <a:ext cx="12096750" cy="114433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</xdr:colOff>
      <xdr:row>4</xdr:row>
      <xdr:rowOff>60960</xdr:rowOff>
    </xdr:from>
    <xdr:to>
      <xdr:col>2</xdr:col>
      <xdr:colOff>1013460</xdr:colOff>
      <xdr:row>7</xdr:row>
      <xdr:rowOff>159037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7F28385-C503-43F7-B7EC-D58E67061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52500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FDEEA219-A63A-45AE-8080-6F5884A66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666973</xdr:colOff>
      <xdr:row>0</xdr:row>
      <xdr:rowOff>129540</xdr:rowOff>
    </xdr:from>
    <xdr:to>
      <xdr:col>1</xdr:col>
      <xdr:colOff>122143</xdr:colOff>
      <xdr:row>4</xdr:row>
      <xdr:rowOff>97736</xdr:rowOff>
    </xdr:to>
    <xdr:pic>
      <xdr:nvPicPr>
        <xdr:cNvPr id="2" name="Picture 1" descr="cmyk">
          <a:extLst>
            <a:ext uri="{FF2B5EF4-FFF2-40B4-BE49-F238E27FC236}">
              <a16:creationId xmlns:a16="http://schemas.microsoft.com/office/drawing/2014/main" id="{BC712CA7-1D96-43D8-9962-E63D3A85F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973" y="129540"/>
          <a:ext cx="1140535" cy="864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20AFC-BCD8-4323-BAED-79B1FF97A23D}">
  <sheetPr>
    <pageSetUpPr fitToPage="1"/>
  </sheetPr>
  <dimension ref="D3:Q50"/>
  <sheetViews>
    <sheetView showGridLines="0" tabSelected="1" topLeftCell="C1" zoomScaleNormal="100" workbookViewId="0">
      <selection activeCell="E52" sqref="E52"/>
    </sheetView>
  </sheetViews>
  <sheetFormatPr baseColWidth="10" defaultRowHeight="14.4" x14ac:dyDescent="0.3"/>
  <cols>
    <col min="1" max="2" width="0" hidden="1" customWidth="1"/>
    <col min="3" max="3" width="4.6640625" customWidth="1"/>
    <col min="4" max="4" width="29.6640625" customWidth="1"/>
    <col min="5" max="13" width="15.77734375" customWidth="1"/>
    <col min="14" max="14" width="15.109375" bestFit="1" customWidth="1"/>
    <col min="15" max="16" width="15.77734375" customWidth="1"/>
    <col min="17" max="17" width="16.5546875" customWidth="1"/>
  </cols>
  <sheetData>
    <row r="3" spans="4:17" ht="15" thickBot="1" x14ac:dyDescent="0.35"/>
    <row r="4" spans="4:17" ht="17.55" customHeight="1" x14ac:dyDescent="0.45">
      <c r="D4" s="3"/>
      <c r="E4" s="117" t="s">
        <v>0</v>
      </c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</row>
    <row r="5" spans="4:17" ht="17.55" customHeight="1" x14ac:dyDescent="0.45">
      <c r="D5" s="4"/>
      <c r="E5" s="120" t="s">
        <v>1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2"/>
    </row>
    <row r="6" spans="4:17" ht="17.55" customHeight="1" x14ac:dyDescent="0.45">
      <c r="D6" s="4"/>
      <c r="E6" s="120" t="s">
        <v>21</v>
      </c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2"/>
    </row>
    <row r="7" spans="4:17" ht="17.55" customHeight="1" thickBot="1" x14ac:dyDescent="0.5">
      <c r="D7" s="5"/>
      <c r="E7" s="123" t="s">
        <v>2</v>
      </c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5"/>
    </row>
    <row r="8" spans="4:17" ht="7.8" customHeight="1" thickBot="1" x14ac:dyDescent="0.5"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94"/>
      <c r="P8" s="94"/>
    </row>
    <row r="9" spans="4:17" ht="18" customHeight="1" thickBot="1" x14ac:dyDescent="0.5">
      <c r="D9" s="110"/>
      <c r="E9" s="127" t="s">
        <v>57</v>
      </c>
      <c r="F9" s="127"/>
      <c r="G9" s="127"/>
      <c r="H9" s="128" t="s">
        <v>64</v>
      </c>
      <c r="I9" s="129"/>
      <c r="J9" s="129"/>
      <c r="K9" s="127" t="s">
        <v>65</v>
      </c>
      <c r="L9" s="127"/>
      <c r="M9" s="127"/>
      <c r="N9" s="128" t="s">
        <v>67</v>
      </c>
      <c r="O9" s="129"/>
      <c r="P9" s="130"/>
      <c r="Q9" s="131" t="s">
        <v>66</v>
      </c>
    </row>
    <row r="10" spans="4:17" ht="30.6" thickBot="1" x14ac:dyDescent="0.35">
      <c r="D10" s="111" t="s">
        <v>13</v>
      </c>
      <c r="E10" s="104" t="s">
        <v>63</v>
      </c>
      <c r="F10" s="104" t="s">
        <v>62</v>
      </c>
      <c r="G10" s="104" t="s">
        <v>61</v>
      </c>
      <c r="H10" s="105" t="s">
        <v>63</v>
      </c>
      <c r="I10" s="105" t="s">
        <v>62</v>
      </c>
      <c r="J10" s="105" t="s">
        <v>61</v>
      </c>
      <c r="K10" s="104" t="s">
        <v>63</v>
      </c>
      <c r="L10" s="104" t="s">
        <v>62</v>
      </c>
      <c r="M10" s="104" t="s">
        <v>61</v>
      </c>
      <c r="N10" s="105" t="s">
        <v>63</v>
      </c>
      <c r="O10" s="105" t="s">
        <v>62</v>
      </c>
      <c r="P10" s="106" t="s">
        <v>61</v>
      </c>
      <c r="Q10" s="132"/>
    </row>
    <row r="11" spans="4:17" ht="15.6" x14ac:dyDescent="0.4">
      <c r="D11" s="61" t="s">
        <v>14</v>
      </c>
      <c r="E11" s="95">
        <v>2137348280</v>
      </c>
      <c r="F11" s="95"/>
      <c r="G11" s="95">
        <f>+E11+F11</f>
        <v>2137348280</v>
      </c>
      <c r="H11" s="99">
        <v>404467000</v>
      </c>
      <c r="I11" s="99"/>
      <c r="J11" s="99">
        <f>+H11+I11</f>
        <v>404467000</v>
      </c>
      <c r="K11" s="95">
        <v>3869728000</v>
      </c>
      <c r="L11" s="95">
        <f>26810000+16700000-30466000+30466000</f>
        <v>43510000</v>
      </c>
      <c r="M11" s="95">
        <f>+K11+L11</f>
        <v>3913238000</v>
      </c>
      <c r="N11" s="99">
        <v>390905000</v>
      </c>
      <c r="O11" s="99"/>
      <c r="P11" s="99">
        <f>+N11+O11</f>
        <v>390905000</v>
      </c>
      <c r="Q11" s="112">
        <f>+P11+M11+J11+G11</f>
        <v>6845958280</v>
      </c>
    </row>
    <row r="12" spans="4:17" ht="15.6" x14ac:dyDescent="0.4">
      <c r="D12" s="61" t="s">
        <v>15</v>
      </c>
      <c r="E12" s="95">
        <v>851328700</v>
      </c>
      <c r="F12" s="95">
        <v>14000000</v>
      </c>
      <c r="G12" s="95">
        <f t="shared" ref="G12:G16" si="0">+E12+F12</f>
        <v>865328700</v>
      </c>
      <c r="H12" s="99">
        <v>134740500</v>
      </c>
      <c r="I12" s="99">
        <f>-22000000-38500000</f>
        <v>-60500000</v>
      </c>
      <c r="J12" s="99">
        <f t="shared" ref="J12:J16" si="1">+H12+I12</f>
        <v>74240500</v>
      </c>
      <c r="K12" s="95">
        <v>2567434500</v>
      </c>
      <c r="L12" s="95">
        <f>-4500000+5700000-65750000+19050000-30850000+15000000</f>
        <v>-61350000</v>
      </c>
      <c r="M12" s="95">
        <f t="shared" ref="M12:M15" si="2">+K12+L12</f>
        <v>2506084500</v>
      </c>
      <c r="N12" s="99">
        <v>57332900</v>
      </c>
      <c r="O12" s="99"/>
      <c r="P12" s="99">
        <f t="shared" ref="P12:P16" si="3">+N12+O12</f>
        <v>57332900</v>
      </c>
      <c r="Q12" s="113">
        <f t="shared" ref="Q12:Q16" si="4">+P12+M12+J12+G12</f>
        <v>3502986600</v>
      </c>
    </row>
    <row r="13" spans="4:17" ht="15.6" x14ac:dyDescent="0.4">
      <c r="D13" s="61" t="s">
        <v>16</v>
      </c>
      <c r="E13" s="95">
        <v>25878347.57</v>
      </c>
      <c r="F13" s="95">
        <v>-220000</v>
      </c>
      <c r="G13" s="95">
        <f t="shared" si="0"/>
        <v>25658347.57</v>
      </c>
      <c r="H13" s="99">
        <v>0</v>
      </c>
      <c r="I13" s="99"/>
      <c r="J13" s="99">
        <f t="shared" si="1"/>
        <v>0</v>
      </c>
      <c r="K13" s="95">
        <v>212914928.88</v>
      </c>
      <c r="L13" s="95"/>
      <c r="M13" s="95">
        <f t="shared" si="2"/>
        <v>212914928.88</v>
      </c>
      <c r="N13" s="99">
        <v>0</v>
      </c>
      <c r="O13" s="99"/>
      <c r="P13" s="99">
        <f t="shared" si="3"/>
        <v>0</v>
      </c>
      <c r="Q13" s="113">
        <f t="shared" si="4"/>
        <v>238573276.44999999</v>
      </c>
    </row>
    <row r="14" spans="4:17" ht="15.6" x14ac:dyDescent="0.4">
      <c r="D14" s="61" t="s">
        <v>17</v>
      </c>
      <c r="E14" s="95">
        <v>2332978733.9200001</v>
      </c>
      <c r="F14" s="95"/>
      <c r="G14" s="95">
        <f t="shared" si="0"/>
        <v>2332978733.9200001</v>
      </c>
      <c r="H14" s="99">
        <v>0</v>
      </c>
      <c r="I14" s="99"/>
      <c r="J14" s="99">
        <f t="shared" si="1"/>
        <v>0</v>
      </c>
      <c r="K14" s="95">
        <v>0</v>
      </c>
      <c r="L14" s="95"/>
      <c r="M14" s="95">
        <f t="shared" si="2"/>
        <v>0</v>
      </c>
      <c r="N14" s="99">
        <v>0</v>
      </c>
      <c r="O14" s="99"/>
      <c r="P14" s="99">
        <f t="shared" si="3"/>
        <v>0</v>
      </c>
      <c r="Q14" s="113">
        <f t="shared" si="4"/>
        <v>2332978733.9200001</v>
      </c>
    </row>
    <row r="15" spans="4:17" ht="15.6" x14ac:dyDescent="0.4">
      <c r="D15" s="61" t="s">
        <v>18</v>
      </c>
      <c r="E15" s="95">
        <v>947864408</v>
      </c>
      <c r="F15" s="95">
        <v>24570000</v>
      </c>
      <c r="G15" s="95">
        <f t="shared" si="0"/>
        <v>972434408</v>
      </c>
      <c r="H15" s="99">
        <v>7800000</v>
      </c>
      <c r="I15" s="99"/>
      <c r="J15" s="99">
        <f t="shared" si="1"/>
        <v>7800000</v>
      </c>
      <c r="K15" s="95">
        <v>292660000</v>
      </c>
      <c r="L15" s="95"/>
      <c r="M15" s="95">
        <f t="shared" si="2"/>
        <v>292660000</v>
      </c>
      <c r="N15" s="99">
        <v>27900000</v>
      </c>
      <c r="O15" s="99"/>
      <c r="P15" s="99">
        <f t="shared" si="3"/>
        <v>27900000</v>
      </c>
      <c r="Q15" s="113">
        <f t="shared" si="4"/>
        <v>1300794408</v>
      </c>
    </row>
    <row r="16" spans="4:17" ht="16.2" thickBot="1" x14ac:dyDescent="0.45">
      <c r="D16" s="64" t="s">
        <v>19</v>
      </c>
      <c r="E16" s="96">
        <v>54500000</v>
      </c>
      <c r="F16" s="96">
        <v>22000000</v>
      </c>
      <c r="G16" s="96">
        <f t="shared" si="0"/>
        <v>76500000</v>
      </c>
      <c r="H16" s="100">
        <v>0</v>
      </c>
      <c r="I16" s="100">
        <v>16000000</v>
      </c>
      <c r="J16" s="100">
        <f t="shared" si="1"/>
        <v>16000000</v>
      </c>
      <c r="K16" s="96">
        <v>677916687</v>
      </c>
      <c r="L16" s="96">
        <f>-28010000+30000000</f>
        <v>1990000</v>
      </c>
      <c r="M16" s="96">
        <f>+K16+L16</f>
        <v>679906687</v>
      </c>
      <c r="N16" s="100">
        <v>1000000</v>
      </c>
      <c r="O16" s="100"/>
      <c r="P16" s="100">
        <f t="shared" si="3"/>
        <v>1000000</v>
      </c>
      <c r="Q16" s="114">
        <f t="shared" si="4"/>
        <v>773406687</v>
      </c>
    </row>
    <row r="17" spans="4:17" ht="5.4" customHeight="1" thickBot="1" x14ac:dyDescent="0.45">
      <c r="D17" s="67"/>
      <c r="E17" s="97"/>
      <c r="F17" s="97"/>
      <c r="G17" s="97"/>
      <c r="H17" s="101"/>
      <c r="I17" s="101"/>
      <c r="J17" s="101"/>
      <c r="K17" s="97"/>
      <c r="L17" s="97"/>
      <c r="M17" s="97"/>
      <c r="N17" s="101"/>
      <c r="O17" s="101"/>
      <c r="P17" s="101"/>
      <c r="Q17" s="115"/>
    </row>
    <row r="18" spans="4:17" ht="16.8" thickTop="1" thickBot="1" x14ac:dyDescent="0.45">
      <c r="D18" s="109" t="s">
        <v>20</v>
      </c>
      <c r="E18" s="98">
        <f>SUM(E11:E17)</f>
        <v>6349898469.4899998</v>
      </c>
      <c r="F18" s="98">
        <f>SUM(F11:F17)</f>
        <v>60350000</v>
      </c>
      <c r="G18" s="98">
        <f>SUM(G11:G17)</f>
        <v>6410248469.4899998</v>
      </c>
      <c r="H18" s="102">
        <f t="shared" ref="H18:Q18" si="5">SUM(H11:H17)</f>
        <v>547007500</v>
      </c>
      <c r="I18" s="102">
        <f>SUM(I11:I16)</f>
        <v>-44500000</v>
      </c>
      <c r="J18" s="102">
        <f>SUM(J11:J16)</f>
        <v>502507500</v>
      </c>
      <c r="K18" s="98">
        <f t="shared" si="5"/>
        <v>7620654115.8800001</v>
      </c>
      <c r="L18" s="98">
        <f t="shared" si="5"/>
        <v>-15850000</v>
      </c>
      <c r="M18" s="98">
        <f t="shared" si="5"/>
        <v>7604804115.8800001</v>
      </c>
      <c r="N18" s="102">
        <f t="shared" si="5"/>
        <v>477137900</v>
      </c>
      <c r="O18" s="102">
        <f t="shared" si="5"/>
        <v>0</v>
      </c>
      <c r="P18" s="102">
        <f t="shared" si="5"/>
        <v>477137900</v>
      </c>
      <c r="Q18" s="116">
        <f t="shared" si="5"/>
        <v>14994697985.370001</v>
      </c>
    </row>
    <row r="20" spans="4:17" ht="15.6" hidden="1" x14ac:dyDescent="0.4">
      <c r="D20" s="61" t="s">
        <v>14</v>
      </c>
      <c r="F20" s="107"/>
      <c r="G20" s="107"/>
      <c r="H20" s="107"/>
      <c r="I20" s="107"/>
      <c r="J20" s="107"/>
      <c r="K20" s="107"/>
      <c r="L20" s="107">
        <v>26810000</v>
      </c>
    </row>
    <row r="21" spans="4:17" ht="15.6" hidden="1" x14ac:dyDescent="0.4">
      <c r="D21" s="61" t="s">
        <v>14</v>
      </c>
      <c r="F21" s="107"/>
      <c r="G21" s="107"/>
      <c r="H21" s="107"/>
      <c r="I21" s="107"/>
      <c r="J21" s="107"/>
      <c r="K21" s="107"/>
      <c r="L21" s="107">
        <v>16700000</v>
      </c>
      <c r="N21" s="108"/>
    </row>
    <row r="22" spans="4:17" ht="15.6" hidden="1" x14ac:dyDescent="0.4">
      <c r="D22" s="61" t="s">
        <v>14</v>
      </c>
      <c r="F22" s="107"/>
      <c r="G22" s="107"/>
      <c r="H22" s="107"/>
      <c r="I22" s="107"/>
      <c r="J22" s="107"/>
      <c r="K22" s="107"/>
      <c r="L22" s="107">
        <v>-30466000</v>
      </c>
    </row>
    <row r="23" spans="4:17" ht="15.6" hidden="1" x14ac:dyDescent="0.4">
      <c r="D23" s="61" t="s">
        <v>14</v>
      </c>
      <c r="F23" s="107"/>
      <c r="G23" s="107"/>
      <c r="H23" s="107"/>
      <c r="I23" s="107"/>
      <c r="J23" s="107"/>
      <c r="K23" s="107"/>
      <c r="L23" s="107">
        <v>30466000</v>
      </c>
    </row>
    <row r="24" spans="4:17" ht="15.6" hidden="1" x14ac:dyDescent="0.4">
      <c r="D24" s="61"/>
      <c r="F24" s="107"/>
      <c r="G24" s="107"/>
      <c r="H24" s="107"/>
      <c r="I24" s="107"/>
      <c r="J24" s="107"/>
      <c r="K24" s="107"/>
      <c r="L24" s="107"/>
    </row>
    <row r="25" spans="4:17" ht="15.6" hidden="1" x14ac:dyDescent="0.4">
      <c r="D25" s="61"/>
      <c r="F25" s="107"/>
      <c r="G25" s="107"/>
      <c r="H25" s="107"/>
      <c r="I25" s="107"/>
      <c r="J25" s="107"/>
      <c r="K25" s="107"/>
      <c r="L25" s="107"/>
    </row>
    <row r="26" spans="4:17" ht="15.6" hidden="1" x14ac:dyDescent="0.4">
      <c r="D26" s="61" t="s">
        <v>15</v>
      </c>
      <c r="F26" s="107">
        <v>-1000000</v>
      </c>
      <c r="G26" s="107"/>
      <c r="H26" s="107"/>
      <c r="I26" s="107">
        <v>-22000000</v>
      </c>
      <c r="J26" s="107"/>
      <c r="K26" s="107"/>
      <c r="L26" s="107">
        <v>-4500000</v>
      </c>
      <c r="M26" s="107"/>
    </row>
    <row r="27" spans="4:17" ht="15.6" hidden="1" x14ac:dyDescent="0.4">
      <c r="D27" s="61" t="s">
        <v>15</v>
      </c>
      <c r="F27" s="107">
        <v>7000000</v>
      </c>
      <c r="G27" s="107"/>
      <c r="H27" s="107"/>
      <c r="I27" s="107"/>
      <c r="J27" s="107"/>
      <c r="K27" s="107"/>
      <c r="L27" s="107">
        <v>5700000</v>
      </c>
      <c r="M27" s="107"/>
    </row>
    <row r="28" spans="4:17" ht="15.6" hidden="1" x14ac:dyDescent="0.4">
      <c r="D28" s="61" t="s">
        <v>15</v>
      </c>
      <c r="F28" s="107"/>
      <c r="G28" s="107"/>
      <c r="H28" s="107"/>
      <c r="I28" s="107">
        <v>-38500000</v>
      </c>
      <c r="J28" s="107"/>
      <c r="K28" s="107"/>
      <c r="L28" s="107">
        <v>-65750000</v>
      </c>
    </row>
    <row r="29" spans="4:17" ht="15.6" hidden="1" x14ac:dyDescent="0.4">
      <c r="D29" s="61" t="s">
        <v>15</v>
      </c>
      <c r="F29" s="107">
        <v>16500000</v>
      </c>
      <c r="G29" s="107"/>
      <c r="H29" s="107"/>
      <c r="I29" s="107"/>
      <c r="J29" s="107"/>
      <c r="K29" s="107"/>
      <c r="L29" s="107">
        <v>19050000</v>
      </c>
    </row>
    <row r="30" spans="4:17" ht="15.6" hidden="1" x14ac:dyDescent="0.4">
      <c r="D30" s="61" t="s">
        <v>15</v>
      </c>
      <c r="F30" s="107">
        <v>-5000000</v>
      </c>
      <c r="G30" s="107"/>
      <c r="H30" s="107"/>
      <c r="I30" s="107"/>
      <c r="J30" s="107"/>
      <c r="K30" s="107"/>
      <c r="L30" s="107">
        <v>-30850000</v>
      </c>
    </row>
    <row r="31" spans="4:17" ht="15.6" hidden="1" x14ac:dyDescent="0.4">
      <c r="D31" s="61" t="s">
        <v>15</v>
      </c>
      <c r="F31" s="107">
        <v>20500000</v>
      </c>
      <c r="G31" s="107"/>
      <c r="H31" s="107"/>
      <c r="I31" s="107"/>
      <c r="J31" s="107"/>
      <c r="K31" s="107"/>
      <c r="L31" s="107">
        <v>15000000</v>
      </c>
    </row>
    <row r="32" spans="4:17" ht="15.6" hidden="1" x14ac:dyDescent="0.4">
      <c r="D32" s="61" t="s">
        <v>15</v>
      </c>
      <c r="F32" s="107">
        <v>-24000000</v>
      </c>
      <c r="G32" s="107"/>
      <c r="H32" s="107"/>
      <c r="I32" s="107"/>
      <c r="J32" s="107"/>
      <c r="K32" s="107"/>
      <c r="L32" s="107">
        <v>-30082210</v>
      </c>
    </row>
    <row r="33" spans="4:12" ht="15.6" hidden="1" x14ac:dyDescent="0.4">
      <c r="D33" s="61" t="s">
        <v>15</v>
      </c>
      <c r="F33" s="107"/>
      <c r="G33" s="107"/>
      <c r="H33" s="107"/>
      <c r="I33" s="107"/>
      <c r="J33" s="107"/>
      <c r="K33" s="107"/>
      <c r="L33" s="107">
        <v>30082210</v>
      </c>
    </row>
    <row r="34" spans="4:12" ht="15.6" hidden="1" x14ac:dyDescent="0.4">
      <c r="D34" s="61"/>
      <c r="F34" s="107"/>
      <c r="G34" s="107"/>
      <c r="H34" s="107"/>
      <c r="I34" s="107"/>
      <c r="J34" s="107"/>
      <c r="K34" s="107"/>
      <c r="L34" s="107"/>
    </row>
    <row r="35" spans="4:12" ht="15.6" hidden="1" x14ac:dyDescent="0.4">
      <c r="D35" s="61" t="s">
        <v>16</v>
      </c>
      <c r="F35" s="107">
        <v>-220000</v>
      </c>
      <c r="G35" s="107"/>
      <c r="H35" s="107"/>
      <c r="I35" s="107"/>
      <c r="J35" s="107"/>
      <c r="K35" s="107"/>
      <c r="L35" s="107"/>
    </row>
    <row r="36" spans="4:12" ht="15.6" hidden="1" x14ac:dyDescent="0.4">
      <c r="D36" s="61"/>
      <c r="F36" s="107"/>
      <c r="G36" s="107"/>
      <c r="H36" s="107"/>
      <c r="I36" s="107"/>
      <c r="J36" s="107"/>
      <c r="K36" s="107"/>
      <c r="L36" s="107"/>
    </row>
    <row r="37" spans="4:12" ht="15.6" hidden="1" x14ac:dyDescent="0.4">
      <c r="D37" s="61"/>
      <c r="F37" s="107"/>
      <c r="G37" s="107"/>
      <c r="H37" s="107"/>
      <c r="I37" s="107"/>
      <c r="J37" s="107"/>
      <c r="K37" s="107"/>
      <c r="L37" s="107"/>
    </row>
    <row r="38" spans="4:12" ht="15.6" hidden="1" x14ac:dyDescent="0.4">
      <c r="D38" s="61"/>
      <c r="F38" s="107"/>
      <c r="G38" s="107"/>
      <c r="H38" s="107"/>
      <c r="I38" s="107"/>
      <c r="J38" s="107"/>
      <c r="K38" s="107"/>
      <c r="L38" s="107"/>
    </row>
    <row r="39" spans="4:12" ht="15.6" hidden="1" x14ac:dyDescent="0.4">
      <c r="D39" s="61"/>
      <c r="F39" s="107"/>
      <c r="G39" s="107"/>
      <c r="H39" s="107"/>
      <c r="I39" s="107"/>
      <c r="J39" s="107"/>
      <c r="K39" s="107"/>
      <c r="L39" s="107"/>
    </row>
    <row r="40" spans="4:12" ht="15.6" hidden="1" x14ac:dyDescent="0.4">
      <c r="D40" s="61" t="s">
        <v>18</v>
      </c>
      <c r="F40" s="107">
        <v>-5000000</v>
      </c>
      <c r="G40" s="107"/>
      <c r="H40" s="107"/>
      <c r="I40" s="107"/>
      <c r="J40" s="107"/>
      <c r="K40" s="107"/>
      <c r="L40" s="107"/>
    </row>
    <row r="41" spans="4:12" ht="15.6" hidden="1" x14ac:dyDescent="0.4">
      <c r="D41" s="61" t="s">
        <v>18</v>
      </c>
      <c r="F41" s="107">
        <v>5350000</v>
      </c>
      <c r="G41" s="107"/>
      <c r="H41" s="107"/>
      <c r="I41" s="107"/>
      <c r="J41" s="107"/>
      <c r="K41" s="107"/>
      <c r="L41" s="107"/>
    </row>
    <row r="42" spans="4:12" ht="15.6" hidden="1" x14ac:dyDescent="0.4">
      <c r="D42" s="61" t="s">
        <v>18</v>
      </c>
      <c r="F42" s="107">
        <v>24220000</v>
      </c>
      <c r="G42" s="107"/>
      <c r="H42" s="107"/>
      <c r="I42" s="107"/>
      <c r="J42" s="107"/>
      <c r="K42" s="107"/>
      <c r="L42" s="107"/>
    </row>
    <row r="43" spans="4:12" ht="15.6" hidden="1" x14ac:dyDescent="0.4">
      <c r="D43" s="174"/>
      <c r="F43" s="107"/>
      <c r="G43" s="107"/>
      <c r="H43" s="107"/>
      <c r="I43" s="107"/>
      <c r="J43" s="107"/>
      <c r="K43" s="107"/>
      <c r="L43" s="107"/>
    </row>
    <row r="44" spans="4:12" ht="16.2" hidden="1" thickBot="1" x14ac:dyDescent="0.45">
      <c r="D44" s="64" t="s">
        <v>19</v>
      </c>
      <c r="F44" s="107"/>
      <c r="G44" s="107"/>
      <c r="H44" s="107"/>
      <c r="I44" s="107"/>
      <c r="J44" s="107"/>
      <c r="K44" s="107"/>
      <c r="L44" s="107">
        <v>-28010000</v>
      </c>
    </row>
    <row r="45" spans="4:12" ht="16.2" hidden="1" thickBot="1" x14ac:dyDescent="0.45">
      <c r="D45" s="64" t="s">
        <v>19</v>
      </c>
      <c r="F45" s="107"/>
      <c r="G45" s="107"/>
      <c r="H45" s="107"/>
      <c r="I45" s="107">
        <v>16000000</v>
      </c>
      <c r="J45" s="107"/>
      <c r="K45" s="107"/>
      <c r="L45" s="107"/>
    </row>
    <row r="46" spans="4:12" ht="16.2" hidden="1" thickBot="1" x14ac:dyDescent="0.45">
      <c r="D46" s="64" t="s">
        <v>19</v>
      </c>
      <c r="F46" s="107">
        <v>22000000</v>
      </c>
      <c r="G46" s="107"/>
      <c r="H46" s="107"/>
      <c r="I46" s="107"/>
      <c r="J46" s="107"/>
      <c r="K46" s="107"/>
      <c r="L46" s="107">
        <v>30000000</v>
      </c>
    </row>
    <row r="47" spans="4:12" hidden="1" x14ac:dyDescent="0.3">
      <c r="F47" s="107"/>
      <c r="G47" s="107"/>
      <c r="H47" s="107"/>
      <c r="I47" s="107"/>
      <c r="J47" s="107"/>
      <c r="K47" s="107"/>
      <c r="L47" s="107"/>
    </row>
    <row r="48" spans="4:12" hidden="1" x14ac:dyDescent="0.3"/>
    <row r="49" hidden="1" x14ac:dyDescent="0.3"/>
    <row r="50" hidden="1" x14ac:dyDescent="0.3"/>
  </sheetData>
  <mergeCells count="10">
    <mergeCell ref="E9:G9"/>
    <mergeCell ref="H9:J9"/>
    <mergeCell ref="K9:M9"/>
    <mergeCell ref="N9:P9"/>
    <mergeCell ref="Q9:Q10"/>
    <mergeCell ref="E4:Q4"/>
    <mergeCell ref="E5:Q5"/>
    <mergeCell ref="E6:Q6"/>
    <mergeCell ref="E7:Q7"/>
    <mergeCell ref="E8:N8"/>
  </mergeCells>
  <printOptions horizontalCentered="1"/>
  <pageMargins left="0.25" right="0.25" top="0.75" bottom="0.75" header="0.3" footer="0.3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F9BA7-5113-4D2F-A492-55630D099FEF}">
  <dimension ref="D3:Q18"/>
  <sheetViews>
    <sheetView showGridLines="0" workbookViewId="0">
      <selection activeCell="B8" sqref="B8:B42"/>
    </sheetView>
  </sheetViews>
  <sheetFormatPr baseColWidth="10" defaultRowHeight="14.4" x14ac:dyDescent="0.3"/>
  <cols>
    <col min="4" max="4" width="29.6640625" customWidth="1"/>
    <col min="5" max="5" width="20.77734375" customWidth="1"/>
    <col min="6" max="6" width="15.44140625" bestFit="1" customWidth="1"/>
    <col min="7" max="7" width="13.44140625" bestFit="1" customWidth="1"/>
    <col min="8" max="8" width="12.44140625" bestFit="1" customWidth="1"/>
    <col min="9" max="9" width="15.44140625" bestFit="1" customWidth="1"/>
    <col min="10" max="10" width="12.44140625" bestFit="1" customWidth="1"/>
    <col min="11" max="16" width="20.77734375" customWidth="1"/>
    <col min="17" max="17" width="14.44140625" bestFit="1" customWidth="1"/>
  </cols>
  <sheetData>
    <row r="3" spans="4:17" ht="15" thickBot="1" x14ac:dyDescent="0.35"/>
    <row r="4" spans="4:17" ht="17.55" customHeight="1" x14ac:dyDescent="0.45">
      <c r="D4" s="3"/>
      <c r="E4" s="117" t="s">
        <v>0</v>
      </c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</row>
    <row r="5" spans="4:17" ht="17.55" customHeight="1" x14ac:dyDescent="0.45">
      <c r="D5" s="4"/>
      <c r="E5" s="120" t="s">
        <v>1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2"/>
    </row>
    <row r="6" spans="4:17" ht="17.55" customHeight="1" x14ac:dyDescent="0.45">
      <c r="D6" s="4"/>
      <c r="E6" s="120" t="s">
        <v>21</v>
      </c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2"/>
    </row>
    <row r="7" spans="4:17" ht="17.55" customHeight="1" thickBot="1" x14ac:dyDescent="0.5">
      <c r="D7" s="5"/>
      <c r="E7" s="123" t="s">
        <v>2</v>
      </c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5"/>
    </row>
    <row r="8" spans="4:17" ht="7.8" customHeight="1" thickBot="1" x14ac:dyDescent="0.5"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94"/>
      <c r="P8" s="94"/>
    </row>
    <row r="9" spans="4:17" ht="18" customHeight="1" thickBot="1" x14ac:dyDescent="0.5">
      <c r="E9" s="127" t="s">
        <v>57</v>
      </c>
      <c r="F9" s="127"/>
      <c r="G9" s="127"/>
      <c r="H9" s="128" t="s">
        <v>64</v>
      </c>
      <c r="I9" s="129"/>
      <c r="J9" s="129"/>
      <c r="K9" s="127" t="s">
        <v>65</v>
      </c>
      <c r="L9" s="127"/>
      <c r="M9" s="127"/>
      <c r="N9" s="128"/>
      <c r="O9" s="129"/>
      <c r="P9" s="129"/>
    </row>
    <row r="10" spans="4:17" ht="45" x14ac:dyDescent="0.3">
      <c r="D10" s="58" t="s">
        <v>13</v>
      </c>
      <c r="E10" s="104" t="s">
        <v>63</v>
      </c>
      <c r="F10" s="104" t="s">
        <v>62</v>
      </c>
      <c r="G10" s="104" t="s">
        <v>61</v>
      </c>
      <c r="H10" s="105" t="s">
        <v>63</v>
      </c>
      <c r="I10" s="105" t="s">
        <v>62</v>
      </c>
      <c r="J10" s="105" t="s">
        <v>61</v>
      </c>
      <c r="K10" s="104" t="s">
        <v>63</v>
      </c>
      <c r="L10" s="104" t="s">
        <v>62</v>
      </c>
      <c r="M10" s="104" t="s">
        <v>61</v>
      </c>
      <c r="N10" s="105" t="s">
        <v>63</v>
      </c>
      <c r="O10" s="105" t="s">
        <v>62</v>
      </c>
      <c r="P10" s="105" t="s">
        <v>61</v>
      </c>
      <c r="Q10" s="103" t="s">
        <v>66</v>
      </c>
    </row>
    <row r="11" spans="4:17" ht="15.6" x14ac:dyDescent="0.4">
      <c r="D11" s="61" t="s">
        <v>14</v>
      </c>
      <c r="E11" s="95">
        <v>2137348280</v>
      </c>
      <c r="F11" s="95"/>
      <c r="G11" s="95">
        <f>+E11+F11</f>
        <v>2137348280</v>
      </c>
      <c r="H11" s="99">
        <v>404467000</v>
      </c>
      <c r="I11" s="99"/>
      <c r="J11" s="99">
        <f>+H11+I11</f>
        <v>404467000</v>
      </c>
      <c r="K11" s="95">
        <v>3869728000</v>
      </c>
      <c r="L11" s="95">
        <v>26810000</v>
      </c>
      <c r="M11" s="95">
        <f>+K11+L11</f>
        <v>3896538000</v>
      </c>
      <c r="N11" s="99">
        <v>390905000</v>
      </c>
      <c r="O11" s="99"/>
      <c r="P11" s="99">
        <f>+N11+O11</f>
        <v>390905000</v>
      </c>
      <c r="Q11" s="63">
        <f>+P11+M11+J11+G11</f>
        <v>6829258280</v>
      </c>
    </row>
    <row r="12" spans="4:17" ht="15.6" x14ac:dyDescent="0.4">
      <c r="D12" s="61" t="s">
        <v>15</v>
      </c>
      <c r="E12" s="95">
        <v>851328700</v>
      </c>
      <c r="F12" s="95">
        <f>-1000000+7000000</f>
        <v>6000000</v>
      </c>
      <c r="G12" s="95">
        <f t="shared" ref="G12:G16" si="0">+E12+F12</f>
        <v>857328700</v>
      </c>
      <c r="H12" s="99">
        <v>134740500</v>
      </c>
      <c r="I12" s="99">
        <v>-22000000</v>
      </c>
      <c r="J12" s="99">
        <f t="shared" ref="J12:J16" si="1">+H12+I12</f>
        <v>112740500</v>
      </c>
      <c r="K12" s="95">
        <v>2567434500</v>
      </c>
      <c r="L12" s="95">
        <f>-4500000+5700000</f>
        <v>1200000</v>
      </c>
      <c r="M12" s="95">
        <f t="shared" ref="M12:M15" si="2">+K12+L12</f>
        <v>2568634500</v>
      </c>
      <c r="N12" s="99">
        <v>57332900</v>
      </c>
      <c r="O12" s="99"/>
      <c r="P12" s="99">
        <f t="shared" ref="P12:P16" si="3">+N12+O12</f>
        <v>57332900</v>
      </c>
      <c r="Q12" s="63">
        <f t="shared" ref="Q12:Q16" si="4">+P12+M12+J12+G12</f>
        <v>3596036600</v>
      </c>
    </row>
    <row r="13" spans="4:17" ht="15.6" x14ac:dyDescent="0.4">
      <c r="D13" s="61" t="s">
        <v>16</v>
      </c>
      <c r="E13" s="95">
        <v>25878347.57</v>
      </c>
      <c r="F13" s="95"/>
      <c r="G13" s="95">
        <f t="shared" si="0"/>
        <v>25878347.57</v>
      </c>
      <c r="H13" s="99">
        <v>0</v>
      </c>
      <c r="I13" s="99"/>
      <c r="J13" s="99">
        <f t="shared" si="1"/>
        <v>0</v>
      </c>
      <c r="K13" s="95">
        <v>212914928.88</v>
      </c>
      <c r="L13" s="95"/>
      <c r="M13" s="95">
        <f t="shared" si="2"/>
        <v>212914928.88</v>
      </c>
      <c r="N13" s="99">
        <v>0</v>
      </c>
      <c r="O13" s="99"/>
      <c r="P13" s="99">
        <f t="shared" si="3"/>
        <v>0</v>
      </c>
      <c r="Q13" s="63">
        <f t="shared" si="4"/>
        <v>238793276.44999999</v>
      </c>
    </row>
    <row r="14" spans="4:17" ht="15.6" x14ac:dyDescent="0.4">
      <c r="D14" s="61" t="s">
        <v>17</v>
      </c>
      <c r="E14" s="95">
        <v>2332978733.9200001</v>
      </c>
      <c r="F14" s="95"/>
      <c r="G14" s="95">
        <f t="shared" si="0"/>
        <v>2332978733.9200001</v>
      </c>
      <c r="H14" s="99">
        <v>0</v>
      </c>
      <c r="I14" s="99"/>
      <c r="J14" s="99">
        <f t="shared" si="1"/>
        <v>0</v>
      </c>
      <c r="K14" s="95">
        <v>0</v>
      </c>
      <c r="L14" s="95"/>
      <c r="M14" s="95">
        <f t="shared" si="2"/>
        <v>0</v>
      </c>
      <c r="N14" s="99">
        <v>0</v>
      </c>
      <c r="O14" s="99"/>
      <c r="P14" s="99">
        <f t="shared" si="3"/>
        <v>0</v>
      </c>
      <c r="Q14" s="63">
        <f t="shared" si="4"/>
        <v>2332978733.9200001</v>
      </c>
    </row>
    <row r="15" spans="4:17" ht="15.6" x14ac:dyDescent="0.4">
      <c r="D15" s="61" t="s">
        <v>18</v>
      </c>
      <c r="E15" s="95">
        <v>947864408</v>
      </c>
      <c r="F15" s="95"/>
      <c r="G15" s="95">
        <f t="shared" si="0"/>
        <v>947864408</v>
      </c>
      <c r="H15" s="99">
        <v>7800000</v>
      </c>
      <c r="I15" s="99"/>
      <c r="J15" s="99">
        <f t="shared" si="1"/>
        <v>7800000</v>
      </c>
      <c r="K15" s="95">
        <v>292660000</v>
      </c>
      <c r="L15" s="95"/>
      <c r="M15" s="95">
        <f t="shared" si="2"/>
        <v>292660000</v>
      </c>
      <c r="N15" s="99">
        <v>27900000</v>
      </c>
      <c r="O15" s="99"/>
      <c r="P15" s="99">
        <f t="shared" si="3"/>
        <v>27900000</v>
      </c>
      <c r="Q15" s="63">
        <f t="shared" si="4"/>
        <v>1276224408</v>
      </c>
    </row>
    <row r="16" spans="4:17" ht="16.2" thickBot="1" x14ac:dyDescent="0.45">
      <c r="D16" s="64" t="s">
        <v>19</v>
      </c>
      <c r="E16" s="96">
        <v>54500000</v>
      </c>
      <c r="F16" s="96"/>
      <c r="G16" s="96">
        <f t="shared" si="0"/>
        <v>54500000</v>
      </c>
      <c r="H16" s="100">
        <v>0</v>
      </c>
      <c r="I16" s="100">
        <v>16000000</v>
      </c>
      <c r="J16" s="100">
        <f t="shared" si="1"/>
        <v>16000000</v>
      </c>
      <c r="K16" s="96">
        <v>677916687</v>
      </c>
      <c r="L16" s="96">
        <v>-28010000</v>
      </c>
      <c r="M16" s="96">
        <f>+K16+L16</f>
        <v>649906687</v>
      </c>
      <c r="N16" s="100">
        <v>1000000</v>
      </c>
      <c r="O16" s="100"/>
      <c r="P16" s="100">
        <f t="shared" si="3"/>
        <v>1000000</v>
      </c>
      <c r="Q16" s="66">
        <f t="shared" si="4"/>
        <v>721406687</v>
      </c>
    </row>
    <row r="17" spans="4:17" ht="5.4" customHeight="1" thickBot="1" x14ac:dyDescent="0.45">
      <c r="D17" s="67"/>
      <c r="E17" s="97"/>
      <c r="F17" s="97"/>
      <c r="G17" s="97"/>
      <c r="H17" s="101"/>
      <c r="I17" s="101"/>
      <c r="J17" s="101"/>
      <c r="K17" s="97"/>
      <c r="L17" s="97"/>
      <c r="M17" s="97"/>
      <c r="N17" s="101"/>
      <c r="O17" s="101"/>
      <c r="P17" s="101"/>
      <c r="Q17" s="67"/>
    </row>
    <row r="18" spans="4:17" ht="16.8" thickTop="1" thickBot="1" x14ac:dyDescent="0.45">
      <c r="D18" s="68" t="s">
        <v>20</v>
      </c>
      <c r="E18" s="98">
        <f>SUM(E11:E17)</f>
        <v>6349898469.4899998</v>
      </c>
      <c r="F18" s="98">
        <f>SUM(F11:F17)</f>
        <v>6000000</v>
      </c>
      <c r="G18" s="98">
        <f>SUM(G11:G17)</f>
        <v>6355898469.4899998</v>
      </c>
      <c r="H18" s="102">
        <f t="shared" ref="H18:Q18" si="5">SUM(H11:H17)</f>
        <v>547007500</v>
      </c>
      <c r="I18" s="102">
        <f>SUM(I11:I16)</f>
        <v>-6000000</v>
      </c>
      <c r="J18" s="102">
        <f>SUM(J11:J16)</f>
        <v>541007500</v>
      </c>
      <c r="K18" s="98">
        <f t="shared" si="5"/>
        <v>7620654115.8800001</v>
      </c>
      <c r="L18" s="98">
        <f t="shared" si="5"/>
        <v>0</v>
      </c>
      <c r="M18" s="98">
        <f t="shared" si="5"/>
        <v>7620654115.8800001</v>
      </c>
      <c r="N18" s="102">
        <f t="shared" si="5"/>
        <v>477137900</v>
      </c>
      <c r="O18" s="102">
        <f t="shared" si="5"/>
        <v>0</v>
      </c>
      <c r="P18" s="102">
        <f t="shared" si="5"/>
        <v>477137900</v>
      </c>
      <c r="Q18" s="69">
        <f t="shared" si="5"/>
        <v>14994697985.370001</v>
      </c>
    </row>
  </sheetData>
  <mergeCells count="9">
    <mergeCell ref="E9:G9"/>
    <mergeCell ref="H9:J9"/>
    <mergeCell ref="K9:M9"/>
    <mergeCell ref="N9:P9"/>
    <mergeCell ref="E4:Q4"/>
    <mergeCell ref="E5:Q5"/>
    <mergeCell ref="E6:Q6"/>
    <mergeCell ref="E7:Q7"/>
    <mergeCell ref="E8:N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5FE1C-DCD1-4787-AFBA-276A6931C8D1}">
  <dimension ref="B23:Q27"/>
  <sheetViews>
    <sheetView showGridLines="0" zoomScale="80" zoomScaleNormal="80" zoomScaleSheetLayoutView="36" workbookViewId="0">
      <selection activeCell="B8" sqref="B8:B42"/>
    </sheetView>
  </sheetViews>
  <sheetFormatPr baseColWidth="10" defaultRowHeight="14.4" x14ac:dyDescent="0.3"/>
  <cols>
    <col min="1" max="1" width="6.109375" customWidth="1"/>
    <col min="8" max="8" width="5.77734375" customWidth="1"/>
    <col min="14" max="14" width="12.21875" customWidth="1"/>
    <col min="16" max="16" width="13" customWidth="1"/>
    <col min="17" max="17" width="13.77734375" customWidth="1"/>
  </cols>
  <sheetData>
    <row r="23" spans="2:17" x14ac:dyDescent="0.3">
      <c r="B23" s="133" t="s">
        <v>22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5"/>
    </row>
    <row r="24" spans="2:17" x14ac:dyDescent="0.3"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8"/>
    </row>
    <row r="25" spans="2:17" x14ac:dyDescent="0.3">
      <c r="B25" s="136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8"/>
    </row>
    <row r="26" spans="2:17" x14ac:dyDescent="0.3">
      <c r="B26" s="136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8"/>
    </row>
    <row r="27" spans="2:17" x14ac:dyDescent="0.3">
      <c r="B27" s="139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1"/>
    </row>
  </sheetData>
  <mergeCells count="1">
    <mergeCell ref="B23:Q27"/>
  </mergeCells>
  <pageMargins left="0.7" right="0.7" top="0.75" bottom="0.75" header="0.3" footer="0.3"/>
  <pageSetup scale="47" orientation="portrait" r:id="rId1"/>
  <rowBreaks count="1" manualBreakCount="1">
    <brk id="7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D27D0-ECFF-4F4D-A307-05BAC66F4D26}">
  <dimension ref="B23:Q27"/>
  <sheetViews>
    <sheetView showGridLines="0" zoomScale="80" zoomScaleNormal="80" zoomScaleSheetLayoutView="36" workbookViewId="0">
      <selection activeCell="B8" sqref="B8:B42"/>
    </sheetView>
  </sheetViews>
  <sheetFormatPr baseColWidth="10" defaultRowHeight="14.4" x14ac:dyDescent="0.3"/>
  <cols>
    <col min="1" max="1" width="6.109375" customWidth="1"/>
    <col min="8" max="8" width="5.77734375" customWidth="1"/>
    <col min="14" max="14" width="12.21875" customWidth="1"/>
    <col min="16" max="16" width="13" customWidth="1"/>
    <col min="17" max="17" width="13.77734375" customWidth="1"/>
  </cols>
  <sheetData>
    <row r="23" spans="2:17" x14ac:dyDescent="0.3">
      <c r="B23" s="133" t="s">
        <v>22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5"/>
    </row>
    <row r="24" spans="2:17" x14ac:dyDescent="0.3"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8"/>
    </row>
    <row r="25" spans="2:17" x14ac:dyDescent="0.3">
      <c r="B25" s="136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8"/>
    </row>
    <row r="26" spans="2:17" x14ac:dyDescent="0.3">
      <c r="B26" s="136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8"/>
    </row>
    <row r="27" spans="2:17" x14ac:dyDescent="0.3">
      <c r="B27" s="139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1"/>
    </row>
  </sheetData>
  <mergeCells count="1">
    <mergeCell ref="B23:Q27"/>
  </mergeCells>
  <pageMargins left="0.7" right="0.7" top="0.75" bottom="0.75" header="0.3" footer="0.3"/>
  <pageSetup scale="47" orientation="portrait" r:id="rId1"/>
  <rowBreaks count="1" manualBreakCount="1">
    <brk id="79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745F6-C1BA-4C01-951D-03B2BB39F952}">
  <dimension ref="C4:E24"/>
  <sheetViews>
    <sheetView showGridLines="0" topLeftCell="A3" workbookViewId="0">
      <selection activeCell="B8" sqref="B8:B42"/>
    </sheetView>
  </sheetViews>
  <sheetFormatPr baseColWidth="10" defaultRowHeight="17.399999999999999" x14ac:dyDescent="0.45"/>
  <cols>
    <col min="1" max="2" width="11.5546875" style="1"/>
    <col min="3" max="3" width="45.44140625" style="1" customWidth="1"/>
    <col min="4" max="4" width="14.88671875" style="1" bestFit="1" customWidth="1"/>
    <col min="5" max="5" width="16.44140625" style="1" bestFit="1" customWidth="1"/>
    <col min="6" max="16384" width="11.5546875" style="1"/>
  </cols>
  <sheetData>
    <row r="4" spans="3:5" ht="18" thickBot="1" x14ac:dyDescent="0.5"/>
    <row r="5" spans="3:5" ht="17.55" customHeight="1" x14ac:dyDescent="0.45">
      <c r="C5" s="117" t="s">
        <v>0</v>
      </c>
      <c r="D5" s="118"/>
      <c r="E5" s="119"/>
    </row>
    <row r="6" spans="3:5" ht="17.55" customHeight="1" x14ac:dyDescent="0.45">
      <c r="C6" s="120" t="s">
        <v>1</v>
      </c>
      <c r="D6" s="121"/>
      <c r="E6" s="122"/>
    </row>
    <row r="7" spans="3:5" ht="17.55" customHeight="1" x14ac:dyDescent="0.45">
      <c r="C7" s="120" t="s">
        <v>11</v>
      </c>
      <c r="D7" s="121"/>
      <c r="E7" s="122"/>
    </row>
    <row r="8" spans="3:5" ht="17.55" customHeight="1" thickBot="1" x14ac:dyDescent="0.5">
      <c r="C8" s="123" t="s">
        <v>2</v>
      </c>
      <c r="D8" s="124"/>
      <c r="E8" s="125"/>
    </row>
    <row r="9" spans="3:5" ht="9" customHeight="1" thickBot="1" x14ac:dyDescent="0.5">
      <c r="C9" s="2"/>
      <c r="D9" s="2"/>
      <c r="E9" s="2"/>
    </row>
    <row r="10" spans="3:5" x14ac:dyDescent="0.45">
      <c r="C10" s="70" t="s">
        <v>3</v>
      </c>
      <c r="D10" s="71"/>
      <c r="E10" s="72">
        <f>+D12</f>
        <v>13307241444.92</v>
      </c>
    </row>
    <row r="11" spans="3:5" ht="9.6" customHeight="1" x14ac:dyDescent="0.45">
      <c r="C11" s="73"/>
      <c r="D11" s="74"/>
      <c r="E11" s="75"/>
    </row>
    <row r="12" spans="3:5" x14ac:dyDescent="0.45">
      <c r="C12" s="76" t="s">
        <v>10</v>
      </c>
      <c r="D12" s="77">
        <f>SUM(D14:D15)</f>
        <v>13307241444.92</v>
      </c>
      <c r="E12" s="78"/>
    </row>
    <row r="13" spans="3:5" ht="10.199999999999999" customHeight="1" x14ac:dyDescent="0.45">
      <c r="C13" s="73"/>
      <c r="D13" s="79"/>
      <c r="E13" s="80"/>
    </row>
    <row r="14" spans="3:5" x14ac:dyDescent="0.45">
      <c r="C14" s="81" t="s">
        <v>4</v>
      </c>
      <c r="D14" s="74">
        <v>7487000000</v>
      </c>
      <c r="E14" s="80"/>
    </row>
    <row r="15" spans="3:5" x14ac:dyDescent="0.45">
      <c r="C15" s="81" t="s">
        <v>9</v>
      </c>
      <c r="D15" s="74">
        <v>5820241444.9200001</v>
      </c>
      <c r="E15" s="80"/>
    </row>
    <row r="16" spans="3:5" ht="6.45" customHeight="1" x14ac:dyDescent="0.45">
      <c r="C16" s="81"/>
      <c r="D16" s="82"/>
      <c r="E16" s="80"/>
    </row>
    <row r="17" spans="3:5" x14ac:dyDescent="0.45">
      <c r="C17" s="83" t="s">
        <v>6</v>
      </c>
      <c r="D17" s="84"/>
      <c r="E17" s="85">
        <f>+D19</f>
        <v>1687456540</v>
      </c>
    </row>
    <row r="18" spans="3:5" ht="6.45" customHeight="1" x14ac:dyDescent="0.45">
      <c r="C18" s="73"/>
      <c r="D18" s="82"/>
      <c r="E18" s="75"/>
    </row>
    <row r="19" spans="3:5" x14ac:dyDescent="0.45">
      <c r="C19" s="86" t="s">
        <v>7</v>
      </c>
      <c r="D19" s="77">
        <f>+D21</f>
        <v>1687456540</v>
      </c>
      <c r="E19" s="87"/>
    </row>
    <row r="20" spans="3:5" ht="6.45" customHeight="1" x14ac:dyDescent="0.45">
      <c r="C20" s="81"/>
      <c r="D20" s="82"/>
      <c r="E20" s="80"/>
    </row>
    <row r="21" spans="3:5" ht="18" thickBot="1" x14ac:dyDescent="0.5">
      <c r="C21" s="88" t="s">
        <v>8</v>
      </c>
      <c r="D21" s="89">
        <f>1405456540+282000000</f>
        <v>1687456540</v>
      </c>
      <c r="E21" s="90"/>
    </row>
    <row r="22" spans="3:5" ht="6.45" customHeight="1" thickBot="1" x14ac:dyDescent="0.5">
      <c r="C22" s="91"/>
      <c r="D22" s="92"/>
      <c r="E22" s="92"/>
    </row>
    <row r="23" spans="3:5" ht="18.600000000000001" thickTop="1" thickBot="1" x14ac:dyDescent="0.5">
      <c r="C23" s="68" t="s">
        <v>20</v>
      </c>
      <c r="D23" s="69"/>
      <c r="E23" s="93">
        <f>+E17+E10</f>
        <v>14994697984.92</v>
      </c>
    </row>
    <row r="24" spans="3:5" x14ac:dyDescent="0.45">
      <c r="C24" s="6"/>
      <c r="D24" s="6"/>
      <c r="E24" s="6"/>
    </row>
  </sheetData>
  <mergeCells count="4">
    <mergeCell ref="C5:E5"/>
    <mergeCell ref="C6:E6"/>
    <mergeCell ref="C8:E8"/>
    <mergeCell ref="C7: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7BB97-FD19-4280-8FFD-9D865AA15EA7}">
  <dimension ref="D3:I17"/>
  <sheetViews>
    <sheetView showGridLines="0" workbookViewId="0">
      <selection activeCell="B8" sqref="B8:B42"/>
    </sheetView>
  </sheetViews>
  <sheetFormatPr baseColWidth="10" defaultRowHeight="14.4" x14ac:dyDescent="0.3"/>
  <cols>
    <col min="4" max="4" width="29.6640625" customWidth="1"/>
    <col min="5" max="8" width="20.77734375" customWidth="1"/>
    <col min="9" max="9" width="16.33203125" bestFit="1" customWidth="1"/>
  </cols>
  <sheetData>
    <row r="3" spans="4:9" ht="15" thickBot="1" x14ac:dyDescent="0.35"/>
    <row r="4" spans="4:9" ht="17.55" customHeight="1" x14ac:dyDescent="0.45">
      <c r="D4" s="3"/>
      <c r="E4" s="117" t="s">
        <v>0</v>
      </c>
      <c r="F4" s="118"/>
      <c r="G4" s="118"/>
      <c r="H4" s="118"/>
      <c r="I4" s="119"/>
    </row>
    <row r="5" spans="4:9" ht="17.55" customHeight="1" x14ac:dyDescent="0.45">
      <c r="D5" s="4"/>
      <c r="E5" s="120" t="s">
        <v>1</v>
      </c>
      <c r="F5" s="121"/>
      <c r="G5" s="121"/>
      <c r="H5" s="121"/>
      <c r="I5" s="122"/>
    </row>
    <row r="6" spans="4:9" ht="17.55" customHeight="1" x14ac:dyDescent="0.45">
      <c r="D6" s="4"/>
      <c r="E6" s="120" t="s">
        <v>21</v>
      </c>
      <c r="F6" s="121"/>
      <c r="G6" s="121"/>
      <c r="H6" s="121"/>
      <c r="I6" s="122"/>
    </row>
    <row r="7" spans="4:9" ht="17.55" customHeight="1" thickBot="1" x14ac:dyDescent="0.5">
      <c r="D7" s="5"/>
      <c r="E7" s="123" t="s">
        <v>2</v>
      </c>
      <c r="F7" s="124"/>
      <c r="G7" s="124"/>
      <c r="H7" s="124"/>
      <c r="I7" s="125"/>
    </row>
    <row r="8" spans="4:9" ht="7.8" customHeight="1" thickBot="1" x14ac:dyDescent="0.5">
      <c r="E8" s="126"/>
      <c r="F8" s="126"/>
      <c r="G8" s="126"/>
      <c r="H8" s="126"/>
    </row>
    <row r="9" spans="4:9" ht="60" x14ac:dyDescent="0.3">
      <c r="D9" s="58" t="s">
        <v>13</v>
      </c>
      <c r="E9" s="59" t="s">
        <v>57</v>
      </c>
      <c r="F9" s="59" t="s">
        <v>59</v>
      </c>
      <c r="G9" s="59" t="s">
        <v>58</v>
      </c>
      <c r="H9" s="59" t="s">
        <v>60</v>
      </c>
      <c r="I9" s="60" t="s">
        <v>12</v>
      </c>
    </row>
    <row r="10" spans="4:9" ht="15.6" x14ac:dyDescent="0.4">
      <c r="D10" s="61" t="s">
        <v>14</v>
      </c>
      <c r="E10" s="62">
        <v>2137348280</v>
      </c>
      <c r="F10" s="62">
        <v>404467000</v>
      </c>
      <c r="G10" s="62">
        <v>3869728000</v>
      </c>
      <c r="H10" s="62">
        <v>390905000</v>
      </c>
      <c r="I10" s="63">
        <v>6802448280</v>
      </c>
    </row>
    <row r="11" spans="4:9" ht="15.6" x14ac:dyDescent="0.4">
      <c r="D11" s="61" t="s">
        <v>15</v>
      </c>
      <c r="E11" s="62">
        <v>851328700</v>
      </c>
      <c r="F11" s="62">
        <v>134740500</v>
      </c>
      <c r="G11" s="62">
        <v>2567434500</v>
      </c>
      <c r="H11" s="62">
        <v>57332900</v>
      </c>
      <c r="I11" s="63">
        <v>3610836600</v>
      </c>
    </row>
    <row r="12" spans="4:9" ht="15.6" x14ac:dyDescent="0.4">
      <c r="D12" s="61" t="s">
        <v>16</v>
      </c>
      <c r="E12" s="62">
        <v>25878347.57</v>
      </c>
      <c r="F12" s="62">
        <v>0</v>
      </c>
      <c r="G12" s="62">
        <v>212914928.88</v>
      </c>
      <c r="H12" s="62">
        <v>0</v>
      </c>
      <c r="I12" s="63">
        <v>238793276.44999999</v>
      </c>
    </row>
    <row r="13" spans="4:9" ht="15.6" x14ac:dyDescent="0.4">
      <c r="D13" s="61" t="s">
        <v>17</v>
      </c>
      <c r="E13" s="62">
        <v>2332978733.9200001</v>
      </c>
      <c r="F13" s="62">
        <v>0</v>
      </c>
      <c r="G13" s="62">
        <v>0</v>
      </c>
      <c r="H13" s="62">
        <v>0</v>
      </c>
      <c r="I13" s="63">
        <v>2332978733.9200001</v>
      </c>
    </row>
    <row r="14" spans="4:9" ht="15.6" x14ac:dyDescent="0.4">
      <c r="D14" s="61" t="s">
        <v>18</v>
      </c>
      <c r="E14" s="62">
        <v>947864408</v>
      </c>
      <c r="F14" s="62">
        <v>7800000</v>
      </c>
      <c r="G14" s="62">
        <v>292660000</v>
      </c>
      <c r="H14" s="62">
        <v>27900000</v>
      </c>
      <c r="I14" s="63">
        <v>1276224408</v>
      </c>
    </row>
    <row r="15" spans="4:9" ht="16.2" thickBot="1" x14ac:dyDescent="0.45">
      <c r="D15" s="64" t="s">
        <v>19</v>
      </c>
      <c r="E15" s="65">
        <v>54500000</v>
      </c>
      <c r="F15" s="65">
        <v>0</v>
      </c>
      <c r="G15" s="65">
        <v>677916687</v>
      </c>
      <c r="H15" s="65">
        <v>1000000</v>
      </c>
      <c r="I15" s="66">
        <v>733416687</v>
      </c>
    </row>
    <row r="16" spans="4:9" ht="5.4" customHeight="1" thickBot="1" x14ac:dyDescent="0.45">
      <c r="D16" s="67"/>
      <c r="E16" s="67"/>
      <c r="F16" s="67"/>
      <c r="G16" s="67"/>
      <c r="H16" s="67"/>
      <c r="I16" s="67"/>
    </row>
    <row r="17" spans="4:9" ht="16.8" thickTop="1" thickBot="1" x14ac:dyDescent="0.45">
      <c r="D17" s="68" t="s">
        <v>20</v>
      </c>
      <c r="E17" s="69">
        <f>SUM(E10:E16)</f>
        <v>6349898469.4899998</v>
      </c>
      <c r="F17" s="69">
        <f t="shared" ref="F17:I17" si="0">SUM(F10:F16)</f>
        <v>547007500</v>
      </c>
      <c r="G17" s="69">
        <f t="shared" si="0"/>
        <v>7620654115.8800001</v>
      </c>
      <c r="H17" s="69">
        <f t="shared" si="0"/>
        <v>477137900</v>
      </c>
      <c r="I17" s="69">
        <f t="shared" si="0"/>
        <v>14994697985.370001</v>
      </c>
    </row>
  </sheetData>
  <mergeCells count="5">
    <mergeCell ref="E8:H8"/>
    <mergeCell ref="E4:I4"/>
    <mergeCell ref="E5:I5"/>
    <mergeCell ref="E6:I6"/>
    <mergeCell ref="E7:I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35410-936F-4FD4-B97E-FC58AFB9A368}">
  <dimension ref="A1:N244"/>
  <sheetViews>
    <sheetView showGridLines="0" zoomScale="85" zoomScaleNormal="85" workbookViewId="0">
      <selection activeCell="B8" sqref="B8:B42"/>
    </sheetView>
  </sheetViews>
  <sheetFormatPr baseColWidth="10" defaultColWidth="14.44140625" defaultRowHeight="17.399999999999999" x14ac:dyDescent="0.45"/>
  <cols>
    <col min="1" max="1" width="24.5546875" style="11" customWidth="1"/>
    <col min="2" max="2" width="25.109375" style="11" customWidth="1"/>
    <col min="3" max="3" width="17.44140625" style="26" customWidth="1"/>
    <col min="4" max="4" width="20.5546875" style="11" customWidth="1"/>
    <col min="5" max="5" width="31.5546875" style="11" customWidth="1"/>
    <col min="6" max="6" width="18.5546875" style="26" bestFit="1" customWidth="1"/>
    <col min="7" max="8" width="21.77734375" style="26" customWidth="1"/>
    <col min="9" max="9" width="17.44140625" style="26" customWidth="1"/>
    <col min="10" max="10" width="13" style="57" hidden="1" customWidth="1"/>
    <col min="11" max="11" width="12.6640625" style="11" customWidth="1"/>
    <col min="12" max="13" width="14.44140625" style="11"/>
    <col min="14" max="14" width="16.5546875" style="11" bestFit="1" customWidth="1"/>
    <col min="15" max="256" width="14.44140625" style="11"/>
    <col min="257" max="257" width="24.5546875" style="11" customWidth="1"/>
    <col min="258" max="258" width="25.109375" style="11" customWidth="1"/>
    <col min="259" max="259" width="17.44140625" style="11" customWidth="1"/>
    <col min="260" max="260" width="20.5546875" style="11" customWidth="1"/>
    <col min="261" max="261" width="31.5546875" style="11" customWidth="1"/>
    <col min="262" max="263" width="18.5546875" style="11" bestFit="1" customWidth="1"/>
    <col min="264" max="264" width="16.5546875" style="11" bestFit="1" customWidth="1"/>
    <col min="265" max="265" width="17.44140625" style="11" customWidth="1"/>
    <col min="266" max="266" width="0" style="11" hidden="1" customWidth="1"/>
    <col min="267" max="267" width="12.6640625" style="11" customWidth="1"/>
    <col min="268" max="269" width="14.44140625" style="11"/>
    <col min="270" max="270" width="16.5546875" style="11" bestFit="1" customWidth="1"/>
    <col min="271" max="512" width="14.44140625" style="11"/>
    <col min="513" max="513" width="24.5546875" style="11" customWidth="1"/>
    <col min="514" max="514" width="25.109375" style="11" customWidth="1"/>
    <col min="515" max="515" width="17.44140625" style="11" customWidth="1"/>
    <col min="516" max="516" width="20.5546875" style="11" customWidth="1"/>
    <col min="517" max="517" width="31.5546875" style="11" customWidth="1"/>
    <col min="518" max="519" width="18.5546875" style="11" bestFit="1" customWidth="1"/>
    <col min="520" max="520" width="16.5546875" style="11" bestFit="1" customWidth="1"/>
    <col min="521" max="521" width="17.44140625" style="11" customWidth="1"/>
    <col min="522" max="522" width="0" style="11" hidden="1" customWidth="1"/>
    <col min="523" max="523" width="12.6640625" style="11" customWidth="1"/>
    <col min="524" max="525" width="14.44140625" style="11"/>
    <col min="526" max="526" width="16.5546875" style="11" bestFit="1" customWidth="1"/>
    <col min="527" max="768" width="14.44140625" style="11"/>
    <col min="769" max="769" width="24.5546875" style="11" customWidth="1"/>
    <col min="770" max="770" width="25.109375" style="11" customWidth="1"/>
    <col min="771" max="771" width="17.44140625" style="11" customWidth="1"/>
    <col min="772" max="772" width="20.5546875" style="11" customWidth="1"/>
    <col min="773" max="773" width="31.5546875" style="11" customWidth="1"/>
    <col min="774" max="775" width="18.5546875" style="11" bestFit="1" customWidth="1"/>
    <col min="776" max="776" width="16.5546875" style="11" bestFit="1" customWidth="1"/>
    <col min="777" max="777" width="17.44140625" style="11" customWidth="1"/>
    <col min="778" max="778" width="0" style="11" hidden="1" customWidth="1"/>
    <col min="779" max="779" width="12.6640625" style="11" customWidth="1"/>
    <col min="780" max="781" width="14.44140625" style="11"/>
    <col min="782" max="782" width="16.5546875" style="11" bestFit="1" customWidth="1"/>
    <col min="783" max="1024" width="14.44140625" style="11"/>
    <col min="1025" max="1025" width="24.5546875" style="11" customWidth="1"/>
    <col min="1026" max="1026" width="25.109375" style="11" customWidth="1"/>
    <col min="1027" max="1027" width="17.44140625" style="11" customWidth="1"/>
    <col min="1028" max="1028" width="20.5546875" style="11" customWidth="1"/>
    <col min="1029" max="1029" width="31.5546875" style="11" customWidth="1"/>
    <col min="1030" max="1031" width="18.5546875" style="11" bestFit="1" customWidth="1"/>
    <col min="1032" max="1032" width="16.5546875" style="11" bestFit="1" customWidth="1"/>
    <col min="1033" max="1033" width="17.44140625" style="11" customWidth="1"/>
    <col min="1034" max="1034" width="0" style="11" hidden="1" customWidth="1"/>
    <col min="1035" max="1035" width="12.6640625" style="11" customWidth="1"/>
    <col min="1036" max="1037" width="14.44140625" style="11"/>
    <col min="1038" max="1038" width="16.5546875" style="11" bestFit="1" customWidth="1"/>
    <col min="1039" max="1280" width="14.44140625" style="11"/>
    <col min="1281" max="1281" width="24.5546875" style="11" customWidth="1"/>
    <col min="1282" max="1282" width="25.109375" style="11" customWidth="1"/>
    <col min="1283" max="1283" width="17.44140625" style="11" customWidth="1"/>
    <col min="1284" max="1284" width="20.5546875" style="11" customWidth="1"/>
    <col min="1285" max="1285" width="31.5546875" style="11" customWidth="1"/>
    <col min="1286" max="1287" width="18.5546875" style="11" bestFit="1" customWidth="1"/>
    <col min="1288" max="1288" width="16.5546875" style="11" bestFit="1" customWidth="1"/>
    <col min="1289" max="1289" width="17.44140625" style="11" customWidth="1"/>
    <col min="1290" max="1290" width="0" style="11" hidden="1" customWidth="1"/>
    <col min="1291" max="1291" width="12.6640625" style="11" customWidth="1"/>
    <col min="1292" max="1293" width="14.44140625" style="11"/>
    <col min="1294" max="1294" width="16.5546875" style="11" bestFit="1" customWidth="1"/>
    <col min="1295" max="1536" width="14.44140625" style="11"/>
    <col min="1537" max="1537" width="24.5546875" style="11" customWidth="1"/>
    <col min="1538" max="1538" width="25.109375" style="11" customWidth="1"/>
    <col min="1539" max="1539" width="17.44140625" style="11" customWidth="1"/>
    <col min="1540" max="1540" width="20.5546875" style="11" customWidth="1"/>
    <col min="1541" max="1541" width="31.5546875" style="11" customWidth="1"/>
    <col min="1542" max="1543" width="18.5546875" style="11" bestFit="1" customWidth="1"/>
    <col min="1544" max="1544" width="16.5546875" style="11" bestFit="1" customWidth="1"/>
    <col min="1545" max="1545" width="17.44140625" style="11" customWidth="1"/>
    <col min="1546" max="1546" width="0" style="11" hidden="1" customWidth="1"/>
    <col min="1547" max="1547" width="12.6640625" style="11" customWidth="1"/>
    <col min="1548" max="1549" width="14.44140625" style="11"/>
    <col min="1550" max="1550" width="16.5546875" style="11" bestFit="1" customWidth="1"/>
    <col min="1551" max="1792" width="14.44140625" style="11"/>
    <col min="1793" max="1793" width="24.5546875" style="11" customWidth="1"/>
    <col min="1794" max="1794" width="25.109375" style="11" customWidth="1"/>
    <col min="1795" max="1795" width="17.44140625" style="11" customWidth="1"/>
    <col min="1796" max="1796" width="20.5546875" style="11" customWidth="1"/>
    <col min="1797" max="1797" width="31.5546875" style="11" customWidth="1"/>
    <col min="1798" max="1799" width="18.5546875" style="11" bestFit="1" customWidth="1"/>
    <col min="1800" max="1800" width="16.5546875" style="11" bestFit="1" customWidth="1"/>
    <col min="1801" max="1801" width="17.44140625" style="11" customWidth="1"/>
    <col min="1802" max="1802" width="0" style="11" hidden="1" customWidth="1"/>
    <col min="1803" max="1803" width="12.6640625" style="11" customWidth="1"/>
    <col min="1804" max="1805" width="14.44140625" style="11"/>
    <col min="1806" max="1806" width="16.5546875" style="11" bestFit="1" customWidth="1"/>
    <col min="1807" max="2048" width="14.44140625" style="11"/>
    <col min="2049" max="2049" width="24.5546875" style="11" customWidth="1"/>
    <col min="2050" max="2050" width="25.109375" style="11" customWidth="1"/>
    <col min="2051" max="2051" width="17.44140625" style="11" customWidth="1"/>
    <col min="2052" max="2052" width="20.5546875" style="11" customWidth="1"/>
    <col min="2053" max="2053" width="31.5546875" style="11" customWidth="1"/>
    <col min="2054" max="2055" width="18.5546875" style="11" bestFit="1" customWidth="1"/>
    <col min="2056" max="2056" width="16.5546875" style="11" bestFit="1" customWidth="1"/>
    <col min="2057" max="2057" width="17.44140625" style="11" customWidth="1"/>
    <col min="2058" max="2058" width="0" style="11" hidden="1" customWidth="1"/>
    <col min="2059" max="2059" width="12.6640625" style="11" customWidth="1"/>
    <col min="2060" max="2061" width="14.44140625" style="11"/>
    <col min="2062" max="2062" width="16.5546875" style="11" bestFit="1" customWidth="1"/>
    <col min="2063" max="2304" width="14.44140625" style="11"/>
    <col min="2305" max="2305" width="24.5546875" style="11" customWidth="1"/>
    <col min="2306" max="2306" width="25.109375" style="11" customWidth="1"/>
    <col min="2307" max="2307" width="17.44140625" style="11" customWidth="1"/>
    <col min="2308" max="2308" width="20.5546875" style="11" customWidth="1"/>
    <col min="2309" max="2309" width="31.5546875" style="11" customWidth="1"/>
    <col min="2310" max="2311" width="18.5546875" style="11" bestFit="1" customWidth="1"/>
    <col min="2312" max="2312" width="16.5546875" style="11" bestFit="1" customWidth="1"/>
    <col min="2313" max="2313" width="17.44140625" style="11" customWidth="1"/>
    <col min="2314" max="2314" width="0" style="11" hidden="1" customWidth="1"/>
    <col min="2315" max="2315" width="12.6640625" style="11" customWidth="1"/>
    <col min="2316" max="2317" width="14.44140625" style="11"/>
    <col min="2318" max="2318" width="16.5546875" style="11" bestFit="1" customWidth="1"/>
    <col min="2319" max="2560" width="14.44140625" style="11"/>
    <col min="2561" max="2561" width="24.5546875" style="11" customWidth="1"/>
    <col min="2562" max="2562" width="25.109375" style="11" customWidth="1"/>
    <col min="2563" max="2563" width="17.44140625" style="11" customWidth="1"/>
    <col min="2564" max="2564" width="20.5546875" style="11" customWidth="1"/>
    <col min="2565" max="2565" width="31.5546875" style="11" customWidth="1"/>
    <col min="2566" max="2567" width="18.5546875" style="11" bestFit="1" customWidth="1"/>
    <col min="2568" max="2568" width="16.5546875" style="11" bestFit="1" customWidth="1"/>
    <col min="2569" max="2569" width="17.44140625" style="11" customWidth="1"/>
    <col min="2570" max="2570" width="0" style="11" hidden="1" customWidth="1"/>
    <col min="2571" max="2571" width="12.6640625" style="11" customWidth="1"/>
    <col min="2572" max="2573" width="14.44140625" style="11"/>
    <col min="2574" max="2574" width="16.5546875" style="11" bestFit="1" customWidth="1"/>
    <col min="2575" max="2816" width="14.44140625" style="11"/>
    <col min="2817" max="2817" width="24.5546875" style="11" customWidth="1"/>
    <col min="2818" max="2818" width="25.109375" style="11" customWidth="1"/>
    <col min="2819" max="2819" width="17.44140625" style="11" customWidth="1"/>
    <col min="2820" max="2820" width="20.5546875" style="11" customWidth="1"/>
    <col min="2821" max="2821" width="31.5546875" style="11" customWidth="1"/>
    <col min="2822" max="2823" width="18.5546875" style="11" bestFit="1" customWidth="1"/>
    <col min="2824" max="2824" width="16.5546875" style="11" bestFit="1" customWidth="1"/>
    <col min="2825" max="2825" width="17.44140625" style="11" customWidth="1"/>
    <col min="2826" max="2826" width="0" style="11" hidden="1" customWidth="1"/>
    <col min="2827" max="2827" width="12.6640625" style="11" customWidth="1"/>
    <col min="2828" max="2829" width="14.44140625" style="11"/>
    <col min="2830" max="2830" width="16.5546875" style="11" bestFit="1" customWidth="1"/>
    <col min="2831" max="3072" width="14.44140625" style="11"/>
    <col min="3073" max="3073" width="24.5546875" style="11" customWidth="1"/>
    <col min="3074" max="3074" width="25.109375" style="11" customWidth="1"/>
    <col min="3075" max="3075" width="17.44140625" style="11" customWidth="1"/>
    <col min="3076" max="3076" width="20.5546875" style="11" customWidth="1"/>
    <col min="3077" max="3077" width="31.5546875" style="11" customWidth="1"/>
    <col min="3078" max="3079" width="18.5546875" style="11" bestFit="1" customWidth="1"/>
    <col min="3080" max="3080" width="16.5546875" style="11" bestFit="1" customWidth="1"/>
    <col min="3081" max="3081" width="17.44140625" style="11" customWidth="1"/>
    <col min="3082" max="3082" width="0" style="11" hidden="1" customWidth="1"/>
    <col min="3083" max="3083" width="12.6640625" style="11" customWidth="1"/>
    <col min="3084" max="3085" width="14.44140625" style="11"/>
    <col min="3086" max="3086" width="16.5546875" style="11" bestFit="1" customWidth="1"/>
    <col min="3087" max="3328" width="14.44140625" style="11"/>
    <col min="3329" max="3329" width="24.5546875" style="11" customWidth="1"/>
    <col min="3330" max="3330" width="25.109375" style="11" customWidth="1"/>
    <col min="3331" max="3331" width="17.44140625" style="11" customWidth="1"/>
    <col min="3332" max="3332" width="20.5546875" style="11" customWidth="1"/>
    <col min="3333" max="3333" width="31.5546875" style="11" customWidth="1"/>
    <col min="3334" max="3335" width="18.5546875" style="11" bestFit="1" customWidth="1"/>
    <col min="3336" max="3336" width="16.5546875" style="11" bestFit="1" customWidth="1"/>
    <col min="3337" max="3337" width="17.44140625" style="11" customWidth="1"/>
    <col min="3338" max="3338" width="0" style="11" hidden="1" customWidth="1"/>
    <col min="3339" max="3339" width="12.6640625" style="11" customWidth="1"/>
    <col min="3340" max="3341" width="14.44140625" style="11"/>
    <col min="3342" max="3342" width="16.5546875" style="11" bestFit="1" customWidth="1"/>
    <col min="3343" max="3584" width="14.44140625" style="11"/>
    <col min="3585" max="3585" width="24.5546875" style="11" customWidth="1"/>
    <col min="3586" max="3586" width="25.109375" style="11" customWidth="1"/>
    <col min="3587" max="3587" width="17.44140625" style="11" customWidth="1"/>
    <col min="3588" max="3588" width="20.5546875" style="11" customWidth="1"/>
    <col min="3589" max="3589" width="31.5546875" style="11" customWidth="1"/>
    <col min="3590" max="3591" width="18.5546875" style="11" bestFit="1" customWidth="1"/>
    <col min="3592" max="3592" width="16.5546875" style="11" bestFit="1" customWidth="1"/>
    <col min="3593" max="3593" width="17.44140625" style="11" customWidth="1"/>
    <col min="3594" max="3594" width="0" style="11" hidden="1" customWidth="1"/>
    <col min="3595" max="3595" width="12.6640625" style="11" customWidth="1"/>
    <col min="3596" max="3597" width="14.44140625" style="11"/>
    <col min="3598" max="3598" width="16.5546875" style="11" bestFit="1" customWidth="1"/>
    <col min="3599" max="3840" width="14.44140625" style="11"/>
    <col min="3841" max="3841" width="24.5546875" style="11" customWidth="1"/>
    <col min="3842" max="3842" width="25.109375" style="11" customWidth="1"/>
    <col min="3843" max="3843" width="17.44140625" style="11" customWidth="1"/>
    <col min="3844" max="3844" width="20.5546875" style="11" customWidth="1"/>
    <col min="3845" max="3845" width="31.5546875" style="11" customWidth="1"/>
    <col min="3846" max="3847" width="18.5546875" style="11" bestFit="1" customWidth="1"/>
    <col min="3848" max="3848" width="16.5546875" style="11" bestFit="1" customWidth="1"/>
    <col min="3849" max="3849" width="17.44140625" style="11" customWidth="1"/>
    <col min="3850" max="3850" width="0" style="11" hidden="1" customWidth="1"/>
    <col min="3851" max="3851" width="12.6640625" style="11" customWidth="1"/>
    <col min="3852" max="3853" width="14.44140625" style="11"/>
    <col min="3854" max="3854" width="16.5546875" style="11" bestFit="1" customWidth="1"/>
    <col min="3855" max="4096" width="14.44140625" style="11"/>
    <col min="4097" max="4097" width="24.5546875" style="11" customWidth="1"/>
    <col min="4098" max="4098" width="25.109375" style="11" customWidth="1"/>
    <col min="4099" max="4099" width="17.44140625" style="11" customWidth="1"/>
    <col min="4100" max="4100" width="20.5546875" style="11" customWidth="1"/>
    <col min="4101" max="4101" width="31.5546875" style="11" customWidth="1"/>
    <col min="4102" max="4103" width="18.5546875" style="11" bestFit="1" customWidth="1"/>
    <col min="4104" max="4104" width="16.5546875" style="11" bestFit="1" customWidth="1"/>
    <col min="4105" max="4105" width="17.44140625" style="11" customWidth="1"/>
    <col min="4106" max="4106" width="0" style="11" hidden="1" customWidth="1"/>
    <col min="4107" max="4107" width="12.6640625" style="11" customWidth="1"/>
    <col min="4108" max="4109" width="14.44140625" style="11"/>
    <col min="4110" max="4110" width="16.5546875" style="11" bestFit="1" customWidth="1"/>
    <col min="4111" max="4352" width="14.44140625" style="11"/>
    <col min="4353" max="4353" width="24.5546875" style="11" customWidth="1"/>
    <col min="4354" max="4354" width="25.109375" style="11" customWidth="1"/>
    <col min="4355" max="4355" width="17.44140625" style="11" customWidth="1"/>
    <col min="4356" max="4356" width="20.5546875" style="11" customWidth="1"/>
    <col min="4357" max="4357" width="31.5546875" style="11" customWidth="1"/>
    <col min="4358" max="4359" width="18.5546875" style="11" bestFit="1" customWidth="1"/>
    <col min="4360" max="4360" width="16.5546875" style="11" bestFit="1" customWidth="1"/>
    <col min="4361" max="4361" width="17.44140625" style="11" customWidth="1"/>
    <col min="4362" max="4362" width="0" style="11" hidden="1" customWidth="1"/>
    <col min="4363" max="4363" width="12.6640625" style="11" customWidth="1"/>
    <col min="4364" max="4365" width="14.44140625" style="11"/>
    <col min="4366" max="4366" width="16.5546875" style="11" bestFit="1" customWidth="1"/>
    <col min="4367" max="4608" width="14.44140625" style="11"/>
    <col min="4609" max="4609" width="24.5546875" style="11" customWidth="1"/>
    <col min="4610" max="4610" width="25.109375" style="11" customWidth="1"/>
    <col min="4611" max="4611" width="17.44140625" style="11" customWidth="1"/>
    <col min="4612" max="4612" width="20.5546875" style="11" customWidth="1"/>
    <col min="4613" max="4613" width="31.5546875" style="11" customWidth="1"/>
    <col min="4614" max="4615" width="18.5546875" style="11" bestFit="1" customWidth="1"/>
    <col min="4616" max="4616" width="16.5546875" style="11" bestFit="1" customWidth="1"/>
    <col min="4617" max="4617" width="17.44140625" style="11" customWidth="1"/>
    <col min="4618" max="4618" width="0" style="11" hidden="1" customWidth="1"/>
    <col min="4619" max="4619" width="12.6640625" style="11" customWidth="1"/>
    <col min="4620" max="4621" width="14.44140625" style="11"/>
    <col min="4622" max="4622" width="16.5546875" style="11" bestFit="1" customWidth="1"/>
    <col min="4623" max="4864" width="14.44140625" style="11"/>
    <col min="4865" max="4865" width="24.5546875" style="11" customWidth="1"/>
    <col min="4866" max="4866" width="25.109375" style="11" customWidth="1"/>
    <col min="4867" max="4867" width="17.44140625" style="11" customWidth="1"/>
    <col min="4868" max="4868" width="20.5546875" style="11" customWidth="1"/>
    <col min="4869" max="4869" width="31.5546875" style="11" customWidth="1"/>
    <col min="4870" max="4871" width="18.5546875" style="11" bestFit="1" customWidth="1"/>
    <col min="4872" max="4872" width="16.5546875" style="11" bestFit="1" customWidth="1"/>
    <col min="4873" max="4873" width="17.44140625" style="11" customWidth="1"/>
    <col min="4874" max="4874" width="0" style="11" hidden="1" customWidth="1"/>
    <col min="4875" max="4875" width="12.6640625" style="11" customWidth="1"/>
    <col min="4876" max="4877" width="14.44140625" style="11"/>
    <col min="4878" max="4878" width="16.5546875" style="11" bestFit="1" customWidth="1"/>
    <col min="4879" max="5120" width="14.44140625" style="11"/>
    <col min="5121" max="5121" width="24.5546875" style="11" customWidth="1"/>
    <col min="5122" max="5122" width="25.109375" style="11" customWidth="1"/>
    <col min="5123" max="5123" width="17.44140625" style="11" customWidth="1"/>
    <col min="5124" max="5124" width="20.5546875" style="11" customWidth="1"/>
    <col min="5125" max="5125" width="31.5546875" style="11" customWidth="1"/>
    <col min="5126" max="5127" width="18.5546875" style="11" bestFit="1" customWidth="1"/>
    <col min="5128" max="5128" width="16.5546875" style="11" bestFit="1" customWidth="1"/>
    <col min="5129" max="5129" width="17.44140625" style="11" customWidth="1"/>
    <col min="5130" max="5130" width="0" style="11" hidden="1" customWidth="1"/>
    <col min="5131" max="5131" width="12.6640625" style="11" customWidth="1"/>
    <col min="5132" max="5133" width="14.44140625" style="11"/>
    <col min="5134" max="5134" width="16.5546875" style="11" bestFit="1" customWidth="1"/>
    <col min="5135" max="5376" width="14.44140625" style="11"/>
    <col min="5377" max="5377" width="24.5546875" style="11" customWidth="1"/>
    <col min="5378" max="5378" width="25.109375" style="11" customWidth="1"/>
    <col min="5379" max="5379" width="17.44140625" style="11" customWidth="1"/>
    <col min="5380" max="5380" width="20.5546875" style="11" customWidth="1"/>
    <col min="5381" max="5381" width="31.5546875" style="11" customWidth="1"/>
    <col min="5382" max="5383" width="18.5546875" style="11" bestFit="1" customWidth="1"/>
    <col min="5384" max="5384" width="16.5546875" style="11" bestFit="1" customWidth="1"/>
    <col min="5385" max="5385" width="17.44140625" style="11" customWidth="1"/>
    <col min="5386" max="5386" width="0" style="11" hidden="1" customWidth="1"/>
    <col min="5387" max="5387" width="12.6640625" style="11" customWidth="1"/>
    <col min="5388" max="5389" width="14.44140625" style="11"/>
    <col min="5390" max="5390" width="16.5546875" style="11" bestFit="1" customWidth="1"/>
    <col min="5391" max="5632" width="14.44140625" style="11"/>
    <col min="5633" max="5633" width="24.5546875" style="11" customWidth="1"/>
    <col min="5634" max="5634" width="25.109375" style="11" customWidth="1"/>
    <col min="5635" max="5635" width="17.44140625" style="11" customWidth="1"/>
    <col min="5636" max="5636" width="20.5546875" style="11" customWidth="1"/>
    <col min="5637" max="5637" width="31.5546875" style="11" customWidth="1"/>
    <col min="5638" max="5639" width="18.5546875" style="11" bestFit="1" customWidth="1"/>
    <col min="5640" max="5640" width="16.5546875" style="11" bestFit="1" customWidth="1"/>
    <col min="5641" max="5641" width="17.44140625" style="11" customWidth="1"/>
    <col min="5642" max="5642" width="0" style="11" hidden="1" customWidth="1"/>
    <col min="5643" max="5643" width="12.6640625" style="11" customWidth="1"/>
    <col min="5644" max="5645" width="14.44140625" style="11"/>
    <col min="5646" max="5646" width="16.5546875" style="11" bestFit="1" customWidth="1"/>
    <col min="5647" max="5888" width="14.44140625" style="11"/>
    <col min="5889" max="5889" width="24.5546875" style="11" customWidth="1"/>
    <col min="5890" max="5890" width="25.109375" style="11" customWidth="1"/>
    <col min="5891" max="5891" width="17.44140625" style="11" customWidth="1"/>
    <col min="5892" max="5892" width="20.5546875" style="11" customWidth="1"/>
    <col min="5893" max="5893" width="31.5546875" style="11" customWidth="1"/>
    <col min="5894" max="5895" width="18.5546875" style="11" bestFit="1" customWidth="1"/>
    <col min="5896" max="5896" width="16.5546875" style="11" bestFit="1" customWidth="1"/>
    <col min="5897" max="5897" width="17.44140625" style="11" customWidth="1"/>
    <col min="5898" max="5898" width="0" style="11" hidden="1" customWidth="1"/>
    <col min="5899" max="5899" width="12.6640625" style="11" customWidth="1"/>
    <col min="5900" max="5901" width="14.44140625" style="11"/>
    <col min="5902" max="5902" width="16.5546875" style="11" bestFit="1" customWidth="1"/>
    <col min="5903" max="6144" width="14.44140625" style="11"/>
    <col min="6145" max="6145" width="24.5546875" style="11" customWidth="1"/>
    <col min="6146" max="6146" width="25.109375" style="11" customWidth="1"/>
    <col min="6147" max="6147" width="17.44140625" style="11" customWidth="1"/>
    <col min="6148" max="6148" width="20.5546875" style="11" customWidth="1"/>
    <col min="6149" max="6149" width="31.5546875" style="11" customWidth="1"/>
    <col min="6150" max="6151" width="18.5546875" style="11" bestFit="1" customWidth="1"/>
    <col min="6152" max="6152" width="16.5546875" style="11" bestFit="1" customWidth="1"/>
    <col min="6153" max="6153" width="17.44140625" style="11" customWidth="1"/>
    <col min="6154" max="6154" width="0" style="11" hidden="1" customWidth="1"/>
    <col min="6155" max="6155" width="12.6640625" style="11" customWidth="1"/>
    <col min="6156" max="6157" width="14.44140625" style="11"/>
    <col min="6158" max="6158" width="16.5546875" style="11" bestFit="1" customWidth="1"/>
    <col min="6159" max="6400" width="14.44140625" style="11"/>
    <col min="6401" max="6401" width="24.5546875" style="11" customWidth="1"/>
    <col min="6402" max="6402" width="25.109375" style="11" customWidth="1"/>
    <col min="6403" max="6403" width="17.44140625" style="11" customWidth="1"/>
    <col min="6404" max="6404" width="20.5546875" style="11" customWidth="1"/>
    <col min="6405" max="6405" width="31.5546875" style="11" customWidth="1"/>
    <col min="6406" max="6407" width="18.5546875" style="11" bestFit="1" customWidth="1"/>
    <col min="6408" max="6408" width="16.5546875" style="11" bestFit="1" customWidth="1"/>
    <col min="6409" max="6409" width="17.44140625" style="11" customWidth="1"/>
    <col min="6410" max="6410" width="0" style="11" hidden="1" customWidth="1"/>
    <col min="6411" max="6411" width="12.6640625" style="11" customWidth="1"/>
    <col min="6412" max="6413" width="14.44140625" style="11"/>
    <col min="6414" max="6414" width="16.5546875" style="11" bestFit="1" customWidth="1"/>
    <col min="6415" max="6656" width="14.44140625" style="11"/>
    <col min="6657" max="6657" width="24.5546875" style="11" customWidth="1"/>
    <col min="6658" max="6658" width="25.109375" style="11" customWidth="1"/>
    <col min="6659" max="6659" width="17.44140625" style="11" customWidth="1"/>
    <col min="6660" max="6660" width="20.5546875" style="11" customWidth="1"/>
    <col min="6661" max="6661" width="31.5546875" style="11" customWidth="1"/>
    <col min="6662" max="6663" width="18.5546875" style="11" bestFit="1" customWidth="1"/>
    <col min="6664" max="6664" width="16.5546875" style="11" bestFit="1" customWidth="1"/>
    <col min="6665" max="6665" width="17.44140625" style="11" customWidth="1"/>
    <col min="6666" max="6666" width="0" style="11" hidden="1" customWidth="1"/>
    <col min="6667" max="6667" width="12.6640625" style="11" customWidth="1"/>
    <col min="6668" max="6669" width="14.44140625" style="11"/>
    <col min="6670" max="6670" width="16.5546875" style="11" bestFit="1" customWidth="1"/>
    <col min="6671" max="6912" width="14.44140625" style="11"/>
    <col min="6913" max="6913" width="24.5546875" style="11" customWidth="1"/>
    <col min="6914" max="6914" width="25.109375" style="11" customWidth="1"/>
    <col min="6915" max="6915" width="17.44140625" style="11" customWidth="1"/>
    <col min="6916" max="6916" width="20.5546875" style="11" customWidth="1"/>
    <col min="6917" max="6917" width="31.5546875" style="11" customWidth="1"/>
    <col min="6918" max="6919" width="18.5546875" style="11" bestFit="1" customWidth="1"/>
    <col min="6920" max="6920" width="16.5546875" style="11" bestFit="1" customWidth="1"/>
    <col min="6921" max="6921" width="17.44140625" style="11" customWidth="1"/>
    <col min="6922" max="6922" width="0" style="11" hidden="1" customWidth="1"/>
    <col min="6923" max="6923" width="12.6640625" style="11" customWidth="1"/>
    <col min="6924" max="6925" width="14.44140625" style="11"/>
    <col min="6926" max="6926" width="16.5546875" style="11" bestFit="1" customWidth="1"/>
    <col min="6927" max="7168" width="14.44140625" style="11"/>
    <col min="7169" max="7169" width="24.5546875" style="11" customWidth="1"/>
    <col min="7170" max="7170" width="25.109375" style="11" customWidth="1"/>
    <col min="7171" max="7171" width="17.44140625" style="11" customWidth="1"/>
    <col min="7172" max="7172" width="20.5546875" style="11" customWidth="1"/>
    <col min="7173" max="7173" width="31.5546875" style="11" customWidth="1"/>
    <col min="7174" max="7175" width="18.5546875" style="11" bestFit="1" customWidth="1"/>
    <col min="7176" max="7176" width="16.5546875" style="11" bestFit="1" customWidth="1"/>
    <col min="7177" max="7177" width="17.44140625" style="11" customWidth="1"/>
    <col min="7178" max="7178" width="0" style="11" hidden="1" customWidth="1"/>
    <col min="7179" max="7179" width="12.6640625" style="11" customWidth="1"/>
    <col min="7180" max="7181" width="14.44140625" style="11"/>
    <col min="7182" max="7182" width="16.5546875" style="11" bestFit="1" customWidth="1"/>
    <col min="7183" max="7424" width="14.44140625" style="11"/>
    <col min="7425" max="7425" width="24.5546875" style="11" customWidth="1"/>
    <col min="7426" max="7426" width="25.109375" style="11" customWidth="1"/>
    <col min="7427" max="7427" width="17.44140625" style="11" customWidth="1"/>
    <col min="7428" max="7428" width="20.5546875" style="11" customWidth="1"/>
    <col min="7429" max="7429" width="31.5546875" style="11" customWidth="1"/>
    <col min="7430" max="7431" width="18.5546875" style="11" bestFit="1" customWidth="1"/>
    <col min="7432" max="7432" width="16.5546875" style="11" bestFit="1" customWidth="1"/>
    <col min="7433" max="7433" width="17.44140625" style="11" customWidth="1"/>
    <col min="7434" max="7434" width="0" style="11" hidden="1" customWidth="1"/>
    <col min="7435" max="7435" width="12.6640625" style="11" customWidth="1"/>
    <col min="7436" max="7437" width="14.44140625" style="11"/>
    <col min="7438" max="7438" width="16.5546875" style="11" bestFit="1" customWidth="1"/>
    <col min="7439" max="7680" width="14.44140625" style="11"/>
    <col min="7681" max="7681" width="24.5546875" style="11" customWidth="1"/>
    <col min="7682" max="7682" width="25.109375" style="11" customWidth="1"/>
    <col min="7683" max="7683" width="17.44140625" style="11" customWidth="1"/>
    <col min="7684" max="7684" width="20.5546875" style="11" customWidth="1"/>
    <col min="7685" max="7685" width="31.5546875" style="11" customWidth="1"/>
    <col min="7686" max="7687" width="18.5546875" style="11" bestFit="1" customWidth="1"/>
    <col min="7688" max="7688" width="16.5546875" style="11" bestFit="1" customWidth="1"/>
    <col min="7689" max="7689" width="17.44140625" style="11" customWidth="1"/>
    <col min="7690" max="7690" width="0" style="11" hidden="1" customWidth="1"/>
    <col min="7691" max="7691" width="12.6640625" style="11" customWidth="1"/>
    <col min="7692" max="7693" width="14.44140625" style="11"/>
    <col min="7694" max="7694" width="16.5546875" style="11" bestFit="1" customWidth="1"/>
    <col min="7695" max="7936" width="14.44140625" style="11"/>
    <col min="7937" max="7937" width="24.5546875" style="11" customWidth="1"/>
    <col min="7938" max="7938" width="25.109375" style="11" customWidth="1"/>
    <col min="7939" max="7939" width="17.44140625" style="11" customWidth="1"/>
    <col min="7940" max="7940" width="20.5546875" style="11" customWidth="1"/>
    <col min="7941" max="7941" width="31.5546875" style="11" customWidth="1"/>
    <col min="7942" max="7943" width="18.5546875" style="11" bestFit="1" customWidth="1"/>
    <col min="7944" max="7944" width="16.5546875" style="11" bestFit="1" customWidth="1"/>
    <col min="7945" max="7945" width="17.44140625" style="11" customWidth="1"/>
    <col min="7946" max="7946" width="0" style="11" hidden="1" customWidth="1"/>
    <col min="7947" max="7947" width="12.6640625" style="11" customWidth="1"/>
    <col min="7948" max="7949" width="14.44140625" style="11"/>
    <col min="7950" max="7950" width="16.5546875" style="11" bestFit="1" customWidth="1"/>
    <col min="7951" max="8192" width="14.44140625" style="11"/>
    <col min="8193" max="8193" width="24.5546875" style="11" customWidth="1"/>
    <col min="8194" max="8194" width="25.109375" style="11" customWidth="1"/>
    <col min="8195" max="8195" width="17.44140625" style="11" customWidth="1"/>
    <col min="8196" max="8196" width="20.5546875" style="11" customWidth="1"/>
    <col min="8197" max="8197" width="31.5546875" style="11" customWidth="1"/>
    <col min="8198" max="8199" width="18.5546875" style="11" bestFit="1" customWidth="1"/>
    <col min="8200" max="8200" width="16.5546875" style="11" bestFit="1" customWidth="1"/>
    <col min="8201" max="8201" width="17.44140625" style="11" customWidth="1"/>
    <col min="8202" max="8202" width="0" style="11" hidden="1" customWidth="1"/>
    <col min="8203" max="8203" width="12.6640625" style="11" customWidth="1"/>
    <col min="8204" max="8205" width="14.44140625" style="11"/>
    <col min="8206" max="8206" width="16.5546875" style="11" bestFit="1" customWidth="1"/>
    <col min="8207" max="8448" width="14.44140625" style="11"/>
    <col min="8449" max="8449" width="24.5546875" style="11" customWidth="1"/>
    <col min="8450" max="8450" width="25.109375" style="11" customWidth="1"/>
    <col min="8451" max="8451" width="17.44140625" style="11" customWidth="1"/>
    <col min="8452" max="8452" width="20.5546875" style="11" customWidth="1"/>
    <col min="8453" max="8453" width="31.5546875" style="11" customWidth="1"/>
    <col min="8454" max="8455" width="18.5546875" style="11" bestFit="1" customWidth="1"/>
    <col min="8456" max="8456" width="16.5546875" style="11" bestFit="1" customWidth="1"/>
    <col min="8457" max="8457" width="17.44140625" style="11" customWidth="1"/>
    <col min="8458" max="8458" width="0" style="11" hidden="1" customWidth="1"/>
    <col min="8459" max="8459" width="12.6640625" style="11" customWidth="1"/>
    <col min="8460" max="8461" width="14.44140625" style="11"/>
    <col min="8462" max="8462" width="16.5546875" style="11" bestFit="1" customWidth="1"/>
    <col min="8463" max="8704" width="14.44140625" style="11"/>
    <col min="8705" max="8705" width="24.5546875" style="11" customWidth="1"/>
    <col min="8706" max="8706" width="25.109375" style="11" customWidth="1"/>
    <col min="8707" max="8707" width="17.44140625" style="11" customWidth="1"/>
    <col min="8708" max="8708" width="20.5546875" style="11" customWidth="1"/>
    <col min="8709" max="8709" width="31.5546875" style="11" customWidth="1"/>
    <col min="8710" max="8711" width="18.5546875" style="11" bestFit="1" customWidth="1"/>
    <col min="8712" max="8712" width="16.5546875" style="11" bestFit="1" customWidth="1"/>
    <col min="8713" max="8713" width="17.44140625" style="11" customWidth="1"/>
    <col min="8714" max="8714" width="0" style="11" hidden="1" customWidth="1"/>
    <col min="8715" max="8715" width="12.6640625" style="11" customWidth="1"/>
    <col min="8716" max="8717" width="14.44140625" style="11"/>
    <col min="8718" max="8718" width="16.5546875" style="11" bestFit="1" customWidth="1"/>
    <col min="8719" max="8960" width="14.44140625" style="11"/>
    <col min="8961" max="8961" width="24.5546875" style="11" customWidth="1"/>
    <col min="8962" max="8962" width="25.109375" style="11" customWidth="1"/>
    <col min="8963" max="8963" width="17.44140625" style="11" customWidth="1"/>
    <col min="8964" max="8964" width="20.5546875" style="11" customWidth="1"/>
    <col min="8965" max="8965" width="31.5546875" style="11" customWidth="1"/>
    <col min="8966" max="8967" width="18.5546875" style="11" bestFit="1" customWidth="1"/>
    <col min="8968" max="8968" width="16.5546875" style="11" bestFit="1" customWidth="1"/>
    <col min="8969" max="8969" width="17.44140625" style="11" customWidth="1"/>
    <col min="8970" max="8970" width="0" style="11" hidden="1" customWidth="1"/>
    <col min="8971" max="8971" width="12.6640625" style="11" customWidth="1"/>
    <col min="8972" max="8973" width="14.44140625" style="11"/>
    <col min="8974" max="8974" width="16.5546875" style="11" bestFit="1" customWidth="1"/>
    <col min="8975" max="9216" width="14.44140625" style="11"/>
    <col min="9217" max="9217" width="24.5546875" style="11" customWidth="1"/>
    <col min="9218" max="9218" width="25.109375" style="11" customWidth="1"/>
    <col min="9219" max="9219" width="17.44140625" style="11" customWidth="1"/>
    <col min="9220" max="9220" width="20.5546875" style="11" customWidth="1"/>
    <col min="9221" max="9221" width="31.5546875" style="11" customWidth="1"/>
    <col min="9222" max="9223" width="18.5546875" style="11" bestFit="1" customWidth="1"/>
    <col min="9224" max="9224" width="16.5546875" style="11" bestFit="1" customWidth="1"/>
    <col min="9225" max="9225" width="17.44140625" style="11" customWidth="1"/>
    <col min="9226" max="9226" width="0" style="11" hidden="1" customWidth="1"/>
    <col min="9227" max="9227" width="12.6640625" style="11" customWidth="1"/>
    <col min="9228" max="9229" width="14.44140625" style="11"/>
    <col min="9230" max="9230" width="16.5546875" style="11" bestFit="1" customWidth="1"/>
    <col min="9231" max="9472" width="14.44140625" style="11"/>
    <col min="9473" max="9473" width="24.5546875" style="11" customWidth="1"/>
    <col min="9474" max="9474" width="25.109375" style="11" customWidth="1"/>
    <col min="9475" max="9475" width="17.44140625" style="11" customWidth="1"/>
    <col min="9476" max="9476" width="20.5546875" style="11" customWidth="1"/>
    <col min="9477" max="9477" width="31.5546875" style="11" customWidth="1"/>
    <col min="9478" max="9479" width="18.5546875" style="11" bestFit="1" customWidth="1"/>
    <col min="9480" max="9480" width="16.5546875" style="11" bestFit="1" customWidth="1"/>
    <col min="9481" max="9481" width="17.44140625" style="11" customWidth="1"/>
    <col min="9482" max="9482" width="0" style="11" hidden="1" customWidth="1"/>
    <col min="9483" max="9483" width="12.6640625" style="11" customWidth="1"/>
    <col min="9484" max="9485" width="14.44140625" style="11"/>
    <col min="9486" max="9486" width="16.5546875" style="11" bestFit="1" customWidth="1"/>
    <col min="9487" max="9728" width="14.44140625" style="11"/>
    <col min="9729" max="9729" width="24.5546875" style="11" customWidth="1"/>
    <col min="9730" max="9730" width="25.109375" style="11" customWidth="1"/>
    <col min="9731" max="9731" width="17.44140625" style="11" customWidth="1"/>
    <col min="9732" max="9732" width="20.5546875" style="11" customWidth="1"/>
    <col min="9733" max="9733" width="31.5546875" style="11" customWidth="1"/>
    <col min="9734" max="9735" width="18.5546875" style="11" bestFit="1" customWidth="1"/>
    <col min="9736" max="9736" width="16.5546875" style="11" bestFit="1" customWidth="1"/>
    <col min="9737" max="9737" width="17.44140625" style="11" customWidth="1"/>
    <col min="9738" max="9738" width="0" style="11" hidden="1" customWidth="1"/>
    <col min="9739" max="9739" width="12.6640625" style="11" customWidth="1"/>
    <col min="9740" max="9741" width="14.44140625" style="11"/>
    <col min="9742" max="9742" width="16.5546875" style="11" bestFit="1" customWidth="1"/>
    <col min="9743" max="9984" width="14.44140625" style="11"/>
    <col min="9985" max="9985" width="24.5546875" style="11" customWidth="1"/>
    <col min="9986" max="9986" width="25.109375" style="11" customWidth="1"/>
    <col min="9987" max="9987" width="17.44140625" style="11" customWidth="1"/>
    <col min="9988" max="9988" width="20.5546875" style="11" customWidth="1"/>
    <col min="9989" max="9989" width="31.5546875" style="11" customWidth="1"/>
    <col min="9990" max="9991" width="18.5546875" style="11" bestFit="1" customWidth="1"/>
    <col min="9992" max="9992" width="16.5546875" style="11" bestFit="1" customWidth="1"/>
    <col min="9993" max="9993" width="17.44140625" style="11" customWidth="1"/>
    <col min="9994" max="9994" width="0" style="11" hidden="1" customWidth="1"/>
    <col min="9995" max="9995" width="12.6640625" style="11" customWidth="1"/>
    <col min="9996" max="9997" width="14.44140625" style="11"/>
    <col min="9998" max="9998" width="16.5546875" style="11" bestFit="1" customWidth="1"/>
    <col min="9999" max="10240" width="14.44140625" style="11"/>
    <col min="10241" max="10241" width="24.5546875" style="11" customWidth="1"/>
    <col min="10242" max="10242" width="25.109375" style="11" customWidth="1"/>
    <col min="10243" max="10243" width="17.44140625" style="11" customWidth="1"/>
    <col min="10244" max="10244" width="20.5546875" style="11" customWidth="1"/>
    <col min="10245" max="10245" width="31.5546875" style="11" customWidth="1"/>
    <col min="10246" max="10247" width="18.5546875" style="11" bestFit="1" customWidth="1"/>
    <col min="10248" max="10248" width="16.5546875" style="11" bestFit="1" customWidth="1"/>
    <col min="10249" max="10249" width="17.44140625" style="11" customWidth="1"/>
    <col min="10250" max="10250" width="0" style="11" hidden="1" customWidth="1"/>
    <col min="10251" max="10251" width="12.6640625" style="11" customWidth="1"/>
    <col min="10252" max="10253" width="14.44140625" style="11"/>
    <col min="10254" max="10254" width="16.5546875" style="11" bestFit="1" customWidth="1"/>
    <col min="10255" max="10496" width="14.44140625" style="11"/>
    <col min="10497" max="10497" width="24.5546875" style="11" customWidth="1"/>
    <col min="10498" max="10498" width="25.109375" style="11" customWidth="1"/>
    <col min="10499" max="10499" width="17.44140625" style="11" customWidth="1"/>
    <col min="10500" max="10500" width="20.5546875" style="11" customWidth="1"/>
    <col min="10501" max="10501" width="31.5546875" style="11" customWidth="1"/>
    <col min="10502" max="10503" width="18.5546875" style="11" bestFit="1" customWidth="1"/>
    <col min="10504" max="10504" width="16.5546875" style="11" bestFit="1" customWidth="1"/>
    <col min="10505" max="10505" width="17.44140625" style="11" customWidth="1"/>
    <col min="10506" max="10506" width="0" style="11" hidden="1" customWidth="1"/>
    <col min="10507" max="10507" width="12.6640625" style="11" customWidth="1"/>
    <col min="10508" max="10509" width="14.44140625" style="11"/>
    <col min="10510" max="10510" width="16.5546875" style="11" bestFit="1" customWidth="1"/>
    <col min="10511" max="10752" width="14.44140625" style="11"/>
    <col min="10753" max="10753" width="24.5546875" style="11" customWidth="1"/>
    <col min="10754" max="10754" width="25.109375" style="11" customWidth="1"/>
    <col min="10755" max="10755" width="17.44140625" style="11" customWidth="1"/>
    <col min="10756" max="10756" width="20.5546875" style="11" customWidth="1"/>
    <col min="10757" max="10757" width="31.5546875" style="11" customWidth="1"/>
    <col min="10758" max="10759" width="18.5546875" style="11" bestFit="1" customWidth="1"/>
    <col min="10760" max="10760" width="16.5546875" style="11" bestFit="1" customWidth="1"/>
    <col min="10761" max="10761" width="17.44140625" style="11" customWidth="1"/>
    <col min="10762" max="10762" width="0" style="11" hidden="1" customWidth="1"/>
    <col min="10763" max="10763" width="12.6640625" style="11" customWidth="1"/>
    <col min="10764" max="10765" width="14.44140625" style="11"/>
    <col min="10766" max="10766" width="16.5546875" style="11" bestFit="1" customWidth="1"/>
    <col min="10767" max="11008" width="14.44140625" style="11"/>
    <col min="11009" max="11009" width="24.5546875" style="11" customWidth="1"/>
    <col min="11010" max="11010" width="25.109375" style="11" customWidth="1"/>
    <col min="11011" max="11011" width="17.44140625" style="11" customWidth="1"/>
    <col min="11012" max="11012" width="20.5546875" style="11" customWidth="1"/>
    <col min="11013" max="11013" width="31.5546875" style="11" customWidth="1"/>
    <col min="11014" max="11015" width="18.5546875" style="11" bestFit="1" customWidth="1"/>
    <col min="11016" max="11016" width="16.5546875" style="11" bestFit="1" customWidth="1"/>
    <col min="11017" max="11017" width="17.44140625" style="11" customWidth="1"/>
    <col min="11018" max="11018" width="0" style="11" hidden="1" customWidth="1"/>
    <col min="11019" max="11019" width="12.6640625" style="11" customWidth="1"/>
    <col min="11020" max="11021" width="14.44140625" style="11"/>
    <col min="11022" max="11022" width="16.5546875" style="11" bestFit="1" customWidth="1"/>
    <col min="11023" max="11264" width="14.44140625" style="11"/>
    <col min="11265" max="11265" width="24.5546875" style="11" customWidth="1"/>
    <col min="11266" max="11266" width="25.109375" style="11" customWidth="1"/>
    <col min="11267" max="11267" width="17.44140625" style="11" customWidth="1"/>
    <col min="11268" max="11268" width="20.5546875" style="11" customWidth="1"/>
    <col min="11269" max="11269" width="31.5546875" style="11" customWidth="1"/>
    <col min="11270" max="11271" width="18.5546875" style="11" bestFit="1" customWidth="1"/>
    <col min="11272" max="11272" width="16.5546875" style="11" bestFit="1" customWidth="1"/>
    <col min="11273" max="11273" width="17.44140625" style="11" customWidth="1"/>
    <col min="11274" max="11274" width="0" style="11" hidden="1" customWidth="1"/>
    <col min="11275" max="11275" width="12.6640625" style="11" customWidth="1"/>
    <col min="11276" max="11277" width="14.44140625" style="11"/>
    <col min="11278" max="11278" width="16.5546875" style="11" bestFit="1" customWidth="1"/>
    <col min="11279" max="11520" width="14.44140625" style="11"/>
    <col min="11521" max="11521" width="24.5546875" style="11" customWidth="1"/>
    <col min="11522" max="11522" width="25.109375" style="11" customWidth="1"/>
    <col min="11523" max="11523" width="17.44140625" style="11" customWidth="1"/>
    <col min="11524" max="11524" width="20.5546875" style="11" customWidth="1"/>
    <col min="11525" max="11525" width="31.5546875" style="11" customWidth="1"/>
    <col min="11526" max="11527" width="18.5546875" style="11" bestFit="1" customWidth="1"/>
    <col min="11528" max="11528" width="16.5546875" style="11" bestFit="1" customWidth="1"/>
    <col min="11529" max="11529" width="17.44140625" style="11" customWidth="1"/>
    <col min="11530" max="11530" width="0" style="11" hidden="1" customWidth="1"/>
    <col min="11531" max="11531" width="12.6640625" style="11" customWidth="1"/>
    <col min="11532" max="11533" width="14.44140625" style="11"/>
    <col min="11534" max="11534" width="16.5546875" style="11" bestFit="1" customWidth="1"/>
    <col min="11535" max="11776" width="14.44140625" style="11"/>
    <col min="11777" max="11777" width="24.5546875" style="11" customWidth="1"/>
    <col min="11778" max="11778" width="25.109375" style="11" customWidth="1"/>
    <col min="11779" max="11779" width="17.44140625" style="11" customWidth="1"/>
    <col min="11780" max="11780" width="20.5546875" style="11" customWidth="1"/>
    <col min="11781" max="11781" width="31.5546875" style="11" customWidth="1"/>
    <col min="11782" max="11783" width="18.5546875" style="11" bestFit="1" customWidth="1"/>
    <col min="11784" max="11784" width="16.5546875" style="11" bestFit="1" customWidth="1"/>
    <col min="11785" max="11785" width="17.44140625" style="11" customWidth="1"/>
    <col min="11786" max="11786" width="0" style="11" hidden="1" customWidth="1"/>
    <col min="11787" max="11787" width="12.6640625" style="11" customWidth="1"/>
    <col min="11788" max="11789" width="14.44140625" style="11"/>
    <col min="11790" max="11790" width="16.5546875" style="11" bestFit="1" customWidth="1"/>
    <col min="11791" max="12032" width="14.44140625" style="11"/>
    <col min="12033" max="12033" width="24.5546875" style="11" customWidth="1"/>
    <col min="12034" max="12034" width="25.109375" style="11" customWidth="1"/>
    <col min="12035" max="12035" width="17.44140625" style="11" customWidth="1"/>
    <col min="12036" max="12036" width="20.5546875" style="11" customWidth="1"/>
    <col min="12037" max="12037" width="31.5546875" style="11" customWidth="1"/>
    <col min="12038" max="12039" width="18.5546875" style="11" bestFit="1" customWidth="1"/>
    <col min="12040" max="12040" width="16.5546875" style="11" bestFit="1" customWidth="1"/>
    <col min="12041" max="12041" width="17.44140625" style="11" customWidth="1"/>
    <col min="12042" max="12042" width="0" style="11" hidden="1" customWidth="1"/>
    <col min="12043" max="12043" width="12.6640625" style="11" customWidth="1"/>
    <col min="12044" max="12045" width="14.44140625" style="11"/>
    <col min="12046" max="12046" width="16.5546875" style="11" bestFit="1" customWidth="1"/>
    <col min="12047" max="12288" width="14.44140625" style="11"/>
    <col min="12289" max="12289" width="24.5546875" style="11" customWidth="1"/>
    <col min="12290" max="12290" width="25.109375" style="11" customWidth="1"/>
    <col min="12291" max="12291" width="17.44140625" style="11" customWidth="1"/>
    <col min="12292" max="12292" width="20.5546875" style="11" customWidth="1"/>
    <col min="12293" max="12293" width="31.5546875" style="11" customWidth="1"/>
    <col min="12294" max="12295" width="18.5546875" style="11" bestFit="1" customWidth="1"/>
    <col min="12296" max="12296" width="16.5546875" style="11" bestFit="1" customWidth="1"/>
    <col min="12297" max="12297" width="17.44140625" style="11" customWidth="1"/>
    <col min="12298" max="12298" width="0" style="11" hidden="1" customWidth="1"/>
    <col min="12299" max="12299" width="12.6640625" style="11" customWidth="1"/>
    <col min="12300" max="12301" width="14.44140625" style="11"/>
    <col min="12302" max="12302" width="16.5546875" style="11" bestFit="1" customWidth="1"/>
    <col min="12303" max="12544" width="14.44140625" style="11"/>
    <col min="12545" max="12545" width="24.5546875" style="11" customWidth="1"/>
    <col min="12546" max="12546" width="25.109375" style="11" customWidth="1"/>
    <col min="12547" max="12547" width="17.44140625" style="11" customWidth="1"/>
    <col min="12548" max="12548" width="20.5546875" style="11" customWidth="1"/>
    <col min="12549" max="12549" width="31.5546875" style="11" customWidth="1"/>
    <col min="12550" max="12551" width="18.5546875" style="11" bestFit="1" customWidth="1"/>
    <col min="12552" max="12552" width="16.5546875" style="11" bestFit="1" customWidth="1"/>
    <col min="12553" max="12553" width="17.44140625" style="11" customWidth="1"/>
    <col min="12554" max="12554" width="0" style="11" hidden="1" customWidth="1"/>
    <col min="12555" max="12555" width="12.6640625" style="11" customWidth="1"/>
    <col min="12556" max="12557" width="14.44140625" style="11"/>
    <col min="12558" max="12558" width="16.5546875" style="11" bestFit="1" customWidth="1"/>
    <col min="12559" max="12800" width="14.44140625" style="11"/>
    <col min="12801" max="12801" width="24.5546875" style="11" customWidth="1"/>
    <col min="12802" max="12802" width="25.109375" style="11" customWidth="1"/>
    <col min="12803" max="12803" width="17.44140625" style="11" customWidth="1"/>
    <col min="12804" max="12804" width="20.5546875" style="11" customWidth="1"/>
    <col min="12805" max="12805" width="31.5546875" style="11" customWidth="1"/>
    <col min="12806" max="12807" width="18.5546875" style="11" bestFit="1" customWidth="1"/>
    <col min="12808" max="12808" width="16.5546875" style="11" bestFit="1" customWidth="1"/>
    <col min="12809" max="12809" width="17.44140625" style="11" customWidth="1"/>
    <col min="12810" max="12810" width="0" style="11" hidden="1" customWidth="1"/>
    <col min="12811" max="12811" width="12.6640625" style="11" customWidth="1"/>
    <col min="12812" max="12813" width="14.44140625" style="11"/>
    <col min="12814" max="12814" width="16.5546875" style="11" bestFit="1" customWidth="1"/>
    <col min="12815" max="13056" width="14.44140625" style="11"/>
    <col min="13057" max="13057" width="24.5546875" style="11" customWidth="1"/>
    <col min="13058" max="13058" width="25.109375" style="11" customWidth="1"/>
    <col min="13059" max="13059" width="17.44140625" style="11" customWidth="1"/>
    <col min="13060" max="13060" width="20.5546875" style="11" customWidth="1"/>
    <col min="13061" max="13061" width="31.5546875" style="11" customWidth="1"/>
    <col min="13062" max="13063" width="18.5546875" style="11" bestFit="1" customWidth="1"/>
    <col min="13064" max="13064" width="16.5546875" style="11" bestFit="1" customWidth="1"/>
    <col min="13065" max="13065" width="17.44140625" style="11" customWidth="1"/>
    <col min="13066" max="13066" width="0" style="11" hidden="1" customWidth="1"/>
    <col min="13067" max="13067" width="12.6640625" style="11" customWidth="1"/>
    <col min="13068" max="13069" width="14.44140625" style="11"/>
    <col min="13070" max="13070" width="16.5546875" style="11" bestFit="1" customWidth="1"/>
    <col min="13071" max="13312" width="14.44140625" style="11"/>
    <col min="13313" max="13313" width="24.5546875" style="11" customWidth="1"/>
    <col min="13314" max="13314" width="25.109375" style="11" customWidth="1"/>
    <col min="13315" max="13315" width="17.44140625" style="11" customWidth="1"/>
    <col min="13316" max="13316" width="20.5546875" style="11" customWidth="1"/>
    <col min="13317" max="13317" width="31.5546875" style="11" customWidth="1"/>
    <col min="13318" max="13319" width="18.5546875" style="11" bestFit="1" customWidth="1"/>
    <col min="13320" max="13320" width="16.5546875" style="11" bestFit="1" customWidth="1"/>
    <col min="13321" max="13321" width="17.44140625" style="11" customWidth="1"/>
    <col min="13322" max="13322" width="0" style="11" hidden="1" customWidth="1"/>
    <col min="13323" max="13323" width="12.6640625" style="11" customWidth="1"/>
    <col min="13324" max="13325" width="14.44140625" style="11"/>
    <col min="13326" max="13326" width="16.5546875" style="11" bestFit="1" customWidth="1"/>
    <col min="13327" max="13568" width="14.44140625" style="11"/>
    <col min="13569" max="13569" width="24.5546875" style="11" customWidth="1"/>
    <col min="13570" max="13570" width="25.109375" style="11" customWidth="1"/>
    <col min="13571" max="13571" width="17.44140625" style="11" customWidth="1"/>
    <col min="13572" max="13572" width="20.5546875" style="11" customWidth="1"/>
    <col min="13573" max="13573" width="31.5546875" style="11" customWidth="1"/>
    <col min="13574" max="13575" width="18.5546875" style="11" bestFit="1" customWidth="1"/>
    <col min="13576" max="13576" width="16.5546875" style="11" bestFit="1" customWidth="1"/>
    <col min="13577" max="13577" width="17.44140625" style="11" customWidth="1"/>
    <col min="13578" max="13578" width="0" style="11" hidden="1" customWidth="1"/>
    <col min="13579" max="13579" width="12.6640625" style="11" customWidth="1"/>
    <col min="13580" max="13581" width="14.44140625" style="11"/>
    <col min="13582" max="13582" width="16.5546875" style="11" bestFit="1" customWidth="1"/>
    <col min="13583" max="13824" width="14.44140625" style="11"/>
    <col min="13825" max="13825" width="24.5546875" style="11" customWidth="1"/>
    <col min="13826" max="13826" width="25.109375" style="11" customWidth="1"/>
    <col min="13827" max="13827" width="17.44140625" style="11" customWidth="1"/>
    <col min="13828" max="13828" width="20.5546875" style="11" customWidth="1"/>
    <col min="13829" max="13829" width="31.5546875" style="11" customWidth="1"/>
    <col min="13830" max="13831" width="18.5546875" style="11" bestFit="1" customWidth="1"/>
    <col min="13832" max="13832" width="16.5546875" style="11" bestFit="1" customWidth="1"/>
    <col min="13833" max="13833" width="17.44140625" style="11" customWidth="1"/>
    <col min="13834" max="13834" width="0" style="11" hidden="1" customWidth="1"/>
    <col min="13835" max="13835" width="12.6640625" style="11" customWidth="1"/>
    <col min="13836" max="13837" width="14.44140625" style="11"/>
    <col min="13838" max="13838" width="16.5546875" style="11" bestFit="1" customWidth="1"/>
    <col min="13839" max="14080" width="14.44140625" style="11"/>
    <col min="14081" max="14081" width="24.5546875" style="11" customWidth="1"/>
    <col min="14082" max="14082" width="25.109375" style="11" customWidth="1"/>
    <col min="14083" max="14083" width="17.44140625" style="11" customWidth="1"/>
    <col min="14084" max="14084" width="20.5546875" style="11" customWidth="1"/>
    <col min="14085" max="14085" width="31.5546875" style="11" customWidth="1"/>
    <col min="14086" max="14087" width="18.5546875" style="11" bestFit="1" customWidth="1"/>
    <col min="14088" max="14088" width="16.5546875" style="11" bestFit="1" customWidth="1"/>
    <col min="14089" max="14089" width="17.44140625" style="11" customWidth="1"/>
    <col min="14090" max="14090" width="0" style="11" hidden="1" customWidth="1"/>
    <col min="14091" max="14091" width="12.6640625" style="11" customWidth="1"/>
    <col min="14092" max="14093" width="14.44140625" style="11"/>
    <col min="14094" max="14094" width="16.5546875" style="11" bestFit="1" customWidth="1"/>
    <col min="14095" max="14336" width="14.44140625" style="11"/>
    <col min="14337" max="14337" width="24.5546875" style="11" customWidth="1"/>
    <col min="14338" max="14338" width="25.109375" style="11" customWidth="1"/>
    <col min="14339" max="14339" width="17.44140625" style="11" customWidth="1"/>
    <col min="14340" max="14340" width="20.5546875" style="11" customWidth="1"/>
    <col min="14341" max="14341" width="31.5546875" style="11" customWidth="1"/>
    <col min="14342" max="14343" width="18.5546875" style="11" bestFit="1" customWidth="1"/>
    <col min="14344" max="14344" width="16.5546875" style="11" bestFit="1" customWidth="1"/>
    <col min="14345" max="14345" width="17.44140625" style="11" customWidth="1"/>
    <col min="14346" max="14346" width="0" style="11" hidden="1" customWidth="1"/>
    <col min="14347" max="14347" width="12.6640625" style="11" customWidth="1"/>
    <col min="14348" max="14349" width="14.44140625" style="11"/>
    <col min="14350" max="14350" width="16.5546875" style="11" bestFit="1" customWidth="1"/>
    <col min="14351" max="14592" width="14.44140625" style="11"/>
    <col min="14593" max="14593" width="24.5546875" style="11" customWidth="1"/>
    <col min="14594" max="14594" width="25.109375" style="11" customWidth="1"/>
    <col min="14595" max="14595" width="17.44140625" style="11" customWidth="1"/>
    <col min="14596" max="14596" width="20.5546875" style="11" customWidth="1"/>
    <col min="14597" max="14597" width="31.5546875" style="11" customWidth="1"/>
    <col min="14598" max="14599" width="18.5546875" style="11" bestFit="1" customWidth="1"/>
    <col min="14600" max="14600" width="16.5546875" style="11" bestFit="1" customWidth="1"/>
    <col min="14601" max="14601" width="17.44140625" style="11" customWidth="1"/>
    <col min="14602" max="14602" width="0" style="11" hidden="1" customWidth="1"/>
    <col min="14603" max="14603" width="12.6640625" style="11" customWidth="1"/>
    <col min="14604" max="14605" width="14.44140625" style="11"/>
    <col min="14606" max="14606" width="16.5546875" style="11" bestFit="1" customWidth="1"/>
    <col min="14607" max="14848" width="14.44140625" style="11"/>
    <col min="14849" max="14849" width="24.5546875" style="11" customWidth="1"/>
    <col min="14850" max="14850" width="25.109375" style="11" customWidth="1"/>
    <col min="14851" max="14851" width="17.44140625" style="11" customWidth="1"/>
    <col min="14852" max="14852" width="20.5546875" style="11" customWidth="1"/>
    <col min="14853" max="14853" width="31.5546875" style="11" customWidth="1"/>
    <col min="14854" max="14855" width="18.5546875" style="11" bestFit="1" customWidth="1"/>
    <col min="14856" max="14856" width="16.5546875" style="11" bestFit="1" customWidth="1"/>
    <col min="14857" max="14857" width="17.44140625" style="11" customWidth="1"/>
    <col min="14858" max="14858" width="0" style="11" hidden="1" customWidth="1"/>
    <col min="14859" max="14859" width="12.6640625" style="11" customWidth="1"/>
    <col min="14860" max="14861" width="14.44140625" style="11"/>
    <col min="14862" max="14862" width="16.5546875" style="11" bestFit="1" customWidth="1"/>
    <col min="14863" max="15104" width="14.44140625" style="11"/>
    <col min="15105" max="15105" width="24.5546875" style="11" customWidth="1"/>
    <col min="15106" max="15106" width="25.109375" style="11" customWidth="1"/>
    <col min="15107" max="15107" width="17.44140625" style="11" customWidth="1"/>
    <col min="15108" max="15108" width="20.5546875" style="11" customWidth="1"/>
    <col min="15109" max="15109" width="31.5546875" style="11" customWidth="1"/>
    <col min="15110" max="15111" width="18.5546875" style="11" bestFit="1" customWidth="1"/>
    <col min="15112" max="15112" width="16.5546875" style="11" bestFit="1" customWidth="1"/>
    <col min="15113" max="15113" width="17.44140625" style="11" customWidth="1"/>
    <col min="15114" max="15114" width="0" style="11" hidden="1" customWidth="1"/>
    <col min="15115" max="15115" width="12.6640625" style="11" customWidth="1"/>
    <col min="15116" max="15117" width="14.44140625" style="11"/>
    <col min="15118" max="15118" width="16.5546875" style="11" bestFit="1" customWidth="1"/>
    <col min="15119" max="15360" width="14.44140625" style="11"/>
    <col min="15361" max="15361" width="24.5546875" style="11" customWidth="1"/>
    <col min="15362" max="15362" width="25.109375" style="11" customWidth="1"/>
    <col min="15363" max="15363" width="17.44140625" style="11" customWidth="1"/>
    <col min="15364" max="15364" width="20.5546875" style="11" customWidth="1"/>
    <col min="15365" max="15365" width="31.5546875" style="11" customWidth="1"/>
    <col min="15366" max="15367" width="18.5546875" style="11" bestFit="1" customWidth="1"/>
    <col min="15368" max="15368" width="16.5546875" style="11" bestFit="1" customWidth="1"/>
    <col min="15369" max="15369" width="17.44140625" style="11" customWidth="1"/>
    <col min="15370" max="15370" width="0" style="11" hidden="1" customWidth="1"/>
    <col min="15371" max="15371" width="12.6640625" style="11" customWidth="1"/>
    <col min="15372" max="15373" width="14.44140625" style="11"/>
    <col min="15374" max="15374" width="16.5546875" style="11" bestFit="1" customWidth="1"/>
    <col min="15375" max="15616" width="14.44140625" style="11"/>
    <col min="15617" max="15617" width="24.5546875" style="11" customWidth="1"/>
    <col min="15618" max="15618" width="25.109375" style="11" customWidth="1"/>
    <col min="15619" max="15619" width="17.44140625" style="11" customWidth="1"/>
    <col min="15620" max="15620" width="20.5546875" style="11" customWidth="1"/>
    <col min="15621" max="15621" width="31.5546875" style="11" customWidth="1"/>
    <col min="15622" max="15623" width="18.5546875" style="11" bestFit="1" customWidth="1"/>
    <col min="15624" max="15624" width="16.5546875" style="11" bestFit="1" customWidth="1"/>
    <col min="15625" max="15625" width="17.44140625" style="11" customWidth="1"/>
    <col min="15626" max="15626" width="0" style="11" hidden="1" customWidth="1"/>
    <col min="15627" max="15627" width="12.6640625" style="11" customWidth="1"/>
    <col min="15628" max="15629" width="14.44140625" style="11"/>
    <col min="15630" max="15630" width="16.5546875" style="11" bestFit="1" customWidth="1"/>
    <col min="15631" max="15872" width="14.44140625" style="11"/>
    <col min="15873" max="15873" width="24.5546875" style="11" customWidth="1"/>
    <col min="15874" max="15874" width="25.109375" style="11" customWidth="1"/>
    <col min="15875" max="15875" width="17.44140625" style="11" customWidth="1"/>
    <col min="15876" max="15876" width="20.5546875" style="11" customWidth="1"/>
    <col min="15877" max="15877" width="31.5546875" style="11" customWidth="1"/>
    <col min="15878" max="15879" width="18.5546875" style="11" bestFit="1" customWidth="1"/>
    <col min="15880" max="15880" width="16.5546875" style="11" bestFit="1" customWidth="1"/>
    <col min="15881" max="15881" width="17.44140625" style="11" customWidth="1"/>
    <col min="15882" max="15882" width="0" style="11" hidden="1" customWidth="1"/>
    <col min="15883" max="15883" width="12.6640625" style="11" customWidth="1"/>
    <col min="15884" max="15885" width="14.44140625" style="11"/>
    <col min="15886" max="15886" width="16.5546875" style="11" bestFit="1" customWidth="1"/>
    <col min="15887" max="16128" width="14.44140625" style="11"/>
    <col min="16129" max="16129" width="24.5546875" style="11" customWidth="1"/>
    <col min="16130" max="16130" width="25.109375" style="11" customWidth="1"/>
    <col min="16131" max="16131" width="17.44140625" style="11" customWidth="1"/>
    <col min="16132" max="16132" width="20.5546875" style="11" customWidth="1"/>
    <col min="16133" max="16133" width="31.5546875" style="11" customWidth="1"/>
    <col min="16134" max="16135" width="18.5546875" style="11" bestFit="1" customWidth="1"/>
    <col min="16136" max="16136" width="16.5546875" style="11" bestFit="1" customWidth="1"/>
    <col min="16137" max="16137" width="17.44140625" style="11" customWidth="1"/>
    <col min="16138" max="16138" width="0" style="11" hidden="1" customWidth="1"/>
    <col min="16139" max="16139" width="12.6640625" style="11" customWidth="1"/>
    <col min="16140" max="16141" width="14.44140625" style="11"/>
    <col min="16142" max="16142" width="16.5546875" style="11" bestFit="1" customWidth="1"/>
    <col min="16143" max="16384" width="14.44140625" style="11"/>
  </cols>
  <sheetData>
    <row r="1" spans="1:11" x14ac:dyDescent="0.45">
      <c r="A1" s="6"/>
      <c r="B1" s="6"/>
      <c r="C1" s="7"/>
      <c r="D1" s="8"/>
      <c r="E1" s="6"/>
      <c r="F1" s="7"/>
      <c r="G1" s="9"/>
      <c r="H1" s="9"/>
      <c r="I1" s="9"/>
      <c r="J1" s="10"/>
      <c r="K1" s="6"/>
    </row>
    <row r="2" spans="1:11" x14ac:dyDescent="0.45">
      <c r="A2" s="121" t="s">
        <v>23</v>
      </c>
      <c r="B2" s="121"/>
      <c r="C2" s="121"/>
      <c r="D2" s="121"/>
      <c r="E2" s="121"/>
      <c r="F2" s="121"/>
      <c r="G2" s="121"/>
      <c r="H2" s="121"/>
      <c r="I2" s="121"/>
      <c r="J2" s="121"/>
      <c r="K2" s="6"/>
    </row>
    <row r="3" spans="1:11" x14ac:dyDescent="0.45">
      <c r="A3" s="121" t="s">
        <v>24</v>
      </c>
      <c r="B3" s="121"/>
      <c r="C3" s="121"/>
      <c r="D3" s="121"/>
      <c r="E3" s="121"/>
      <c r="F3" s="121"/>
      <c r="G3" s="121"/>
      <c r="H3" s="121"/>
      <c r="I3" s="121"/>
      <c r="J3" s="121"/>
      <c r="K3" s="6"/>
    </row>
    <row r="4" spans="1:11" ht="17.399999999999999" customHeight="1" x14ac:dyDescent="0.45">
      <c r="A4" s="121" t="s">
        <v>25</v>
      </c>
      <c r="B4" s="121"/>
      <c r="C4" s="121"/>
      <c r="D4" s="121"/>
      <c r="E4" s="121"/>
      <c r="F4" s="121"/>
      <c r="G4" s="121"/>
      <c r="H4" s="121"/>
      <c r="I4" s="121"/>
      <c r="J4" s="121"/>
      <c r="K4" s="6"/>
    </row>
    <row r="5" spans="1:11" ht="18" thickBot="1" x14ac:dyDescent="0.5">
      <c r="A5" s="160"/>
      <c r="B5" s="161"/>
      <c r="C5" s="161"/>
      <c r="D5" s="161"/>
      <c r="E5" s="161"/>
      <c r="F5" s="161"/>
      <c r="G5" s="161"/>
      <c r="H5" s="161"/>
      <c r="I5" s="161"/>
      <c r="J5" s="161"/>
      <c r="K5" s="6"/>
    </row>
    <row r="6" spans="1:11" x14ac:dyDescent="0.45">
      <c r="A6" s="162" t="s">
        <v>26</v>
      </c>
      <c r="B6" s="164" t="s">
        <v>27</v>
      </c>
      <c r="C6" s="166" t="s">
        <v>28</v>
      </c>
      <c r="D6" s="168" t="s">
        <v>29</v>
      </c>
      <c r="E6" s="169" t="s">
        <v>30</v>
      </c>
      <c r="F6" s="166" t="s">
        <v>28</v>
      </c>
      <c r="G6" s="171" t="s">
        <v>31</v>
      </c>
      <c r="H6" s="172"/>
      <c r="I6" s="172"/>
      <c r="J6" s="173"/>
      <c r="K6" s="12"/>
    </row>
    <row r="7" spans="1:11" ht="34.799999999999997" x14ac:dyDescent="0.45">
      <c r="A7" s="163"/>
      <c r="B7" s="165"/>
      <c r="C7" s="167"/>
      <c r="D7" s="165"/>
      <c r="E7" s="170"/>
      <c r="F7" s="167"/>
      <c r="G7" s="13" t="s">
        <v>32</v>
      </c>
      <c r="H7" s="13" t="s">
        <v>33</v>
      </c>
      <c r="I7" s="14" t="s">
        <v>34</v>
      </c>
      <c r="J7" s="15" t="s">
        <v>35</v>
      </c>
      <c r="K7" s="6"/>
    </row>
    <row r="8" spans="1:11" hidden="1" x14ac:dyDescent="0.45">
      <c r="A8" s="142" t="s">
        <v>36</v>
      </c>
      <c r="B8" s="157" t="s">
        <v>37</v>
      </c>
      <c r="C8" s="148">
        <v>7487000000</v>
      </c>
      <c r="D8" s="151" t="s">
        <v>38</v>
      </c>
      <c r="E8" s="16" t="s">
        <v>39</v>
      </c>
      <c r="F8" s="17">
        <v>1445116780</v>
      </c>
      <c r="G8" s="18">
        <f>+F8</f>
        <v>1445116780</v>
      </c>
      <c r="H8" s="18"/>
      <c r="I8" s="18"/>
      <c r="J8" s="19"/>
      <c r="K8" s="6"/>
    </row>
    <row r="9" spans="1:11" hidden="1" x14ac:dyDescent="0.45">
      <c r="A9" s="143"/>
      <c r="B9" s="158"/>
      <c r="C9" s="149"/>
      <c r="D9" s="152"/>
      <c r="E9" s="16" t="s">
        <v>40</v>
      </c>
      <c r="F9" s="17">
        <v>651328700</v>
      </c>
      <c r="G9" s="20">
        <f>+F9</f>
        <v>651328700</v>
      </c>
      <c r="H9" s="20"/>
      <c r="I9" s="20"/>
      <c r="J9" s="21"/>
      <c r="K9" s="6"/>
    </row>
    <row r="10" spans="1:11" hidden="1" x14ac:dyDescent="0.45">
      <c r="A10" s="143"/>
      <c r="B10" s="158"/>
      <c r="C10" s="149"/>
      <c r="D10" s="152"/>
      <c r="E10" s="16" t="s">
        <v>41</v>
      </c>
      <c r="F10" s="17">
        <v>25878346.57</v>
      </c>
      <c r="G10" s="18">
        <f>+F10</f>
        <v>25878346.57</v>
      </c>
      <c r="H10" s="18"/>
      <c r="I10" s="18"/>
      <c r="J10" s="19"/>
      <c r="K10" s="6"/>
    </row>
    <row r="11" spans="1:11" hidden="1" x14ac:dyDescent="0.45">
      <c r="A11" s="143"/>
      <c r="B11" s="158"/>
      <c r="C11" s="149"/>
      <c r="D11" s="152"/>
      <c r="E11" s="16" t="s">
        <v>42</v>
      </c>
      <c r="F11" s="22"/>
      <c r="G11" s="18"/>
      <c r="H11" s="18"/>
      <c r="I11" s="18"/>
      <c r="J11" s="19"/>
      <c r="K11" s="8"/>
    </row>
    <row r="12" spans="1:11" hidden="1" x14ac:dyDescent="0.45">
      <c r="A12" s="143"/>
      <c r="B12" s="158"/>
      <c r="C12" s="149"/>
      <c r="D12" s="152"/>
      <c r="E12" s="23" t="s">
        <v>43</v>
      </c>
      <c r="F12" s="20">
        <v>250356284.55000001</v>
      </c>
      <c r="G12" s="20"/>
      <c r="H12" s="20">
        <f>+F12</f>
        <v>250356284.55000001</v>
      </c>
      <c r="I12" s="20"/>
      <c r="J12" s="21"/>
      <c r="K12" s="8"/>
    </row>
    <row r="13" spans="1:11" hidden="1" x14ac:dyDescent="0.45">
      <c r="A13" s="143"/>
      <c r="B13" s="158"/>
      <c r="C13" s="149"/>
      <c r="D13" s="152"/>
      <c r="E13" s="24" t="s">
        <v>44</v>
      </c>
      <c r="F13" s="17">
        <v>54500000</v>
      </c>
      <c r="G13" s="20">
        <f>+F13</f>
        <v>54500000</v>
      </c>
      <c r="H13" s="20"/>
      <c r="I13" s="20"/>
      <c r="J13" s="21"/>
      <c r="K13" s="8"/>
    </row>
    <row r="14" spans="1:11" hidden="1" x14ac:dyDescent="0.45">
      <c r="A14" s="143"/>
      <c r="B14" s="158"/>
      <c r="C14" s="149"/>
      <c r="D14" s="152"/>
      <c r="E14" s="24" t="s">
        <v>45</v>
      </c>
      <c r="F14" s="17"/>
      <c r="G14" s="20"/>
      <c r="H14" s="20"/>
      <c r="I14" s="20"/>
      <c r="J14" s="21"/>
      <c r="K14" s="8"/>
    </row>
    <row r="15" spans="1:11" hidden="1" x14ac:dyDescent="0.45">
      <c r="A15" s="143"/>
      <c r="B15" s="158"/>
      <c r="C15" s="149"/>
      <c r="D15" s="153"/>
      <c r="E15" s="16" t="s">
        <v>35</v>
      </c>
      <c r="F15" s="17"/>
      <c r="G15" s="20"/>
      <c r="H15" s="20"/>
      <c r="I15" s="20"/>
      <c r="J15" s="21"/>
      <c r="K15" s="8"/>
    </row>
    <row r="16" spans="1:11" hidden="1" x14ac:dyDescent="0.45">
      <c r="A16" s="143"/>
      <c r="B16" s="158"/>
      <c r="C16" s="149"/>
      <c r="D16" s="25"/>
      <c r="E16" s="16"/>
      <c r="F16" s="17"/>
      <c r="G16" s="20"/>
      <c r="H16" s="20"/>
      <c r="I16" s="20"/>
      <c r="J16" s="21"/>
      <c r="K16" s="8"/>
    </row>
    <row r="17" spans="1:11" hidden="1" x14ac:dyDescent="0.45">
      <c r="A17" s="143"/>
      <c r="B17" s="158"/>
      <c r="C17" s="149"/>
      <c r="D17" s="151" t="s">
        <v>46</v>
      </c>
      <c r="E17" s="16" t="s">
        <v>39</v>
      </c>
      <c r="F17" s="17">
        <v>418758700</v>
      </c>
      <c r="G17" s="18">
        <f>+F17</f>
        <v>418758700</v>
      </c>
      <c r="H17" s="18"/>
      <c r="I17" s="18"/>
      <c r="J17" s="19"/>
      <c r="K17" s="8"/>
    </row>
    <row r="18" spans="1:11" hidden="1" x14ac:dyDescent="0.45">
      <c r="A18" s="143"/>
      <c r="B18" s="158"/>
      <c r="C18" s="149"/>
      <c r="D18" s="152"/>
      <c r="E18" s="16" t="s">
        <v>40</v>
      </c>
      <c r="F18" s="17">
        <v>34740500</v>
      </c>
      <c r="G18" s="20">
        <f>+F18</f>
        <v>34740500</v>
      </c>
      <c r="H18" s="20"/>
      <c r="I18" s="20"/>
      <c r="J18" s="21"/>
      <c r="K18" s="8"/>
    </row>
    <row r="19" spans="1:11" hidden="1" x14ac:dyDescent="0.45">
      <c r="A19" s="143"/>
      <c r="B19" s="158"/>
      <c r="C19" s="149"/>
      <c r="D19" s="152"/>
      <c r="E19" s="16" t="s">
        <v>41</v>
      </c>
      <c r="F19" s="22"/>
      <c r="G19" s="18"/>
      <c r="H19" s="18"/>
      <c r="I19" s="18"/>
      <c r="J19" s="19"/>
      <c r="K19" s="8"/>
    </row>
    <row r="20" spans="1:11" hidden="1" x14ac:dyDescent="0.45">
      <c r="A20" s="143"/>
      <c r="B20" s="158"/>
      <c r="C20" s="149"/>
      <c r="D20" s="152"/>
      <c r="E20" s="16" t="s">
        <v>42</v>
      </c>
      <c r="F20" s="20"/>
      <c r="G20" s="18"/>
      <c r="H20" s="18"/>
      <c r="I20" s="18"/>
      <c r="J20" s="19"/>
      <c r="K20" s="8"/>
    </row>
    <row r="21" spans="1:11" hidden="1" x14ac:dyDescent="0.45">
      <c r="A21" s="143"/>
      <c r="B21" s="158"/>
      <c r="C21" s="149"/>
      <c r="D21" s="152"/>
      <c r="E21" s="23" t="s">
        <v>43</v>
      </c>
      <c r="F21" s="17">
        <v>7800000</v>
      </c>
      <c r="G21" s="20"/>
      <c r="H21" s="20">
        <f>+F21</f>
        <v>7800000</v>
      </c>
      <c r="I21" s="20"/>
      <c r="J21" s="21"/>
      <c r="K21" s="8"/>
    </row>
    <row r="22" spans="1:11" hidden="1" x14ac:dyDescent="0.45">
      <c r="A22" s="143"/>
      <c r="B22" s="158"/>
      <c r="C22" s="149"/>
      <c r="D22" s="152"/>
      <c r="E22" s="24" t="s">
        <v>44</v>
      </c>
      <c r="F22" s="17"/>
      <c r="G22" s="20"/>
      <c r="H22" s="20"/>
      <c r="I22" s="20"/>
      <c r="J22" s="21"/>
      <c r="K22" s="8"/>
    </row>
    <row r="23" spans="1:11" hidden="1" x14ac:dyDescent="0.45">
      <c r="A23" s="143"/>
      <c r="B23" s="158"/>
      <c r="C23" s="149"/>
      <c r="D23" s="152"/>
      <c r="E23" s="24" t="s">
        <v>45</v>
      </c>
      <c r="F23" s="17"/>
      <c r="G23" s="20"/>
      <c r="H23" s="20"/>
      <c r="I23" s="20"/>
      <c r="J23" s="21"/>
      <c r="K23" s="8"/>
    </row>
    <row r="24" spans="1:11" hidden="1" x14ac:dyDescent="0.45">
      <c r="A24" s="143"/>
      <c r="B24" s="158"/>
      <c r="C24" s="149"/>
      <c r="D24" s="153"/>
      <c r="E24" s="16" t="s">
        <v>35</v>
      </c>
      <c r="F24" s="17"/>
      <c r="G24" s="20"/>
      <c r="H24" s="20"/>
      <c r="I24" s="20"/>
      <c r="J24" s="21"/>
      <c r="K24" s="8"/>
    </row>
    <row r="25" spans="1:11" hidden="1" x14ac:dyDescent="0.45">
      <c r="A25" s="143"/>
      <c r="B25" s="158"/>
      <c r="C25" s="149"/>
      <c r="D25" s="25"/>
      <c r="E25" s="16"/>
      <c r="F25" s="17"/>
      <c r="G25" s="20"/>
      <c r="H25" s="20"/>
      <c r="I25" s="20"/>
      <c r="J25" s="21"/>
      <c r="K25" s="8"/>
    </row>
    <row r="26" spans="1:11" hidden="1" x14ac:dyDescent="0.45">
      <c r="A26" s="143"/>
      <c r="B26" s="158"/>
      <c r="C26" s="149"/>
      <c r="D26" s="151" t="s">
        <v>47</v>
      </c>
      <c r="E26" s="16" t="s">
        <v>39</v>
      </c>
      <c r="F26" s="17">
        <v>3120941700</v>
      </c>
      <c r="G26" s="18">
        <f>+F26</f>
        <v>3120941700</v>
      </c>
      <c r="H26" s="18"/>
      <c r="I26" s="18"/>
      <c r="J26" s="19"/>
      <c r="K26" s="8"/>
    </row>
    <row r="27" spans="1:11" hidden="1" x14ac:dyDescent="0.45">
      <c r="A27" s="143"/>
      <c r="B27" s="158"/>
      <c r="C27" s="149"/>
      <c r="D27" s="152"/>
      <c r="E27" s="16" t="s">
        <v>40</v>
      </c>
      <c r="F27" s="17">
        <v>782609400</v>
      </c>
      <c r="G27" s="20">
        <f>+F27</f>
        <v>782609400</v>
      </c>
      <c r="H27" s="20"/>
      <c r="I27" s="20"/>
      <c r="J27" s="21"/>
      <c r="K27" s="8"/>
    </row>
    <row r="28" spans="1:11" hidden="1" x14ac:dyDescent="0.45">
      <c r="A28" s="143"/>
      <c r="B28" s="158"/>
      <c r="C28" s="149"/>
      <c r="D28" s="152"/>
      <c r="E28" s="16" t="s">
        <v>41</v>
      </c>
      <c r="F28" s="17">
        <v>107654488.88</v>
      </c>
      <c r="G28" s="18">
        <f>+F28</f>
        <v>107654488.88</v>
      </c>
      <c r="H28" s="18"/>
      <c r="I28" s="18"/>
      <c r="J28" s="19"/>
      <c r="K28" s="8"/>
    </row>
    <row r="29" spans="1:11" hidden="1" x14ac:dyDescent="0.45">
      <c r="A29" s="143"/>
      <c r="B29" s="158"/>
      <c r="C29" s="149"/>
      <c r="D29" s="152"/>
      <c r="E29" s="16" t="s">
        <v>42</v>
      </c>
      <c r="F29" s="20"/>
      <c r="G29" s="18"/>
      <c r="H29" s="18"/>
      <c r="I29" s="18"/>
      <c r="J29" s="19"/>
      <c r="K29" s="8"/>
    </row>
    <row r="30" spans="1:11" hidden="1" x14ac:dyDescent="0.45">
      <c r="A30" s="143"/>
      <c r="B30" s="158"/>
      <c r="C30" s="149"/>
      <c r="D30" s="152"/>
      <c r="E30" s="23" t="s">
        <v>43</v>
      </c>
      <c r="F30" s="17">
        <v>166560000</v>
      </c>
      <c r="G30" s="20"/>
      <c r="H30" s="20">
        <f>+F30</f>
        <v>166560000</v>
      </c>
      <c r="I30" s="20"/>
      <c r="J30" s="21"/>
      <c r="K30" s="8"/>
    </row>
    <row r="31" spans="1:11" hidden="1" x14ac:dyDescent="0.45">
      <c r="A31" s="143"/>
      <c r="B31" s="158"/>
      <c r="C31" s="149"/>
      <c r="D31" s="152"/>
      <c r="E31" s="24" t="s">
        <v>44</v>
      </c>
      <c r="F31" s="17">
        <v>39600000</v>
      </c>
      <c r="G31" s="20">
        <f>+F31</f>
        <v>39600000</v>
      </c>
      <c r="H31" s="20"/>
      <c r="I31" s="20"/>
      <c r="J31" s="21"/>
      <c r="K31" s="8"/>
    </row>
    <row r="32" spans="1:11" hidden="1" x14ac:dyDescent="0.45">
      <c r="A32" s="143"/>
      <c r="B32" s="158"/>
      <c r="C32" s="149"/>
      <c r="D32" s="152"/>
      <c r="E32" s="24" t="s">
        <v>45</v>
      </c>
      <c r="F32" s="17"/>
      <c r="G32" s="20"/>
      <c r="H32" s="20"/>
      <c r="I32" s="20"/>
      <c r="J32" s="21"/>
      <c r="K32" s="8"/>
    </row>
    <row r="33" spans="1:14" hidden="1" x14ac:dyDescent="0.45">
      <c r="A33" s="143"/>
      <c r="B33" s="158"/>
      <c r="C33" s="149"/>
      <c r="D33" s="153"/>
      <c r="E33" s="16" t="s">
        <v>35</v>
      </c>
      <c r="F33" s="17"/>
      <c r="G33" s="20"/>
      <c r="H33" s="20"/>
      <c r="I33" s="20"/>
      <c r="J33" s="21"/>
      <c r="K33" s="8"/>
    </row>
    <row r="34" spans="1:14" hidden="1" x14ac:dyDescent="0.45">
      <c r="A34" s="143"/>
      <c r="B34" s="158"/>
      <c r="C34" s="149"/>
      <c r="D34" s="25"/>
      <c r="E34" s="16"/>
      <c r="F34" s="17"/>
      <c r="G34" s="20"/>
      <c r="H34" s="20"/>
      <c r="I34" s="20"/>
      <c r="J34" s="21"/>
      <c r="K34" s="8"/>
    </row>
    <row r="35" spans="1:14" hidden="1" x14ac:dyDescent="0.45">
      <c r="A35" s="143"/>
      <c r="B35" s="158"/>
      <c r="C35" s="149"/>
      <c r="D35" s="151" t="s">
        <v>48</v>
      </c>
      <c r="E35" s="16" t="s">
        <v>39</v>
      </c>
      <c r="F35" s="17">
        <v>294922200</v>
      </c>
      <c r="G35" s="18">
        <f>+F35</f>
        <v>294922200</v>
      </c>
      <c r="H35" s="18"/>
      <c r="I35" s="18"/>
      <c r="J35" s="19"/>
      <c r="K35" s="8"/>
    </row>
    <row r="36" spans="1:14" hidden="1" x14ac:dyDescent="0.45">
      <c r="A36" s="143"/>
      <c r="B36" s="158"/>
      <c r="C36" s="149"/>
      <c r="D36" s="152"/>
      <c r="E36" s="16" t="s">
        <v>40</v>
      </c>
      <c r="F36" s="17">
        <v>57332900</v>
      </c>
      <c r="G36" s="20">
        <f>+F36</f>
        <v>57332900</v>
      </c>
      <c r="H36" s="20"/>
      <c r="I36" s="20"/>
      <c r="J36" s="21"/>
      <c r="K36" s="8"/>
      <c r="N36" s="26"/>
    </row>
    <row r="37" spans="1:14" hidden="1" x14ac:dyDescent="0.45">
      <c r="A37" s="143"/>
      <c r="B37" s="158"/>
      <c r="C37" s="149"/>
      <c r="D37" s="152"/>
      <c r="E37" s="16" t="s">
        <v>41</v>
      </c>
      <c r="F37" s="17"/>
      <c r="G37" s="18"/>
      <c r="H37" s="18"/>
      <c r="I37" s="18"/>
      <c r="J37" s="19"/>
      <c r="K37" s="8"/>
    </row>
    <row r="38" spans="1:14" hidden="1" x14ac:dyDescent="0.45">
      <c r="A38" s="143"/>
      <c r="B38" s="158"/>
      <c r="C38" s="149"/>
      <c r="D38" s="152"/>
      <c r="E38" s="16" t="s">
        <v>42</v>
      </c>
      <c r="F38" s="20"/>
      <c r="G38" s="18"/>
      <c r="H38" s="18"/>
      <c r="I38" s="18"/>
      <c r="J38" s="19"/>
      <c r="K38" s="8"/>
    </row>
    <row r="39" spans="1:14" hidden="1" x14ac:dyDescent="0.45">
      <c r="A39" s="143"/>
      <c r="B39" s="158"/>
      <c r="C39" s="149"/>
      <c r="D39" s="152"/>
      <c r="E39" s="23" t="s">
        <v>43</v>
      </c>
      <c r="F39" s="17">
        <v>27900000</v>
      </c>
      <c r="G39" s="20"/>
      <c r="H39" s="20">
        <f>+F39</f>
        <v>27900000</v>
      </c>
      <c r="I39" s="20"/>
      <c r="J39" s="21"/>
      <c r="K39" s="8"/>
    </row>
    <row r="40" spans="1:14" hidden="1" x14ac:dyDescent="0.45">
      <c r="A40" s="143"/>
      <c r="B40" s="158"/>
      <c r="C40" s="149"/>
      <c r="D40" s="152"/>
      <c r="E40" s="24" t="s">
        <v>44</v>
      </c>
      <c r="F40" s="17">
        <v>1000000</v>
      </c>
      <c r="G40" s="20">
        <f>+F40</f>
        <v>1000000</v>
      </c>
      <c r="H40" s="20"/>
      <c r="I40" s="20"/>
      <c r="J40" s="21"/>
      <c r="K40" s="8"/>
    </row>
    <row r="41" spans="1:14" hidden="1" x14ac:dyDescent="0.45">
      <c r="A41" s="143"/>
      <c r="B41" s="158"/>
      <c r="C41" s="149"/>
      <c r="D41" s="152"/>
      <c r="E41" s="24" t="s">
        <v>45</v>
      </c>
      <c r="F41" s="17"/>
      <c r="G41" s="20"/>
      <c r="H41" s="20"/>
      <c r="I41" s="20"/>
      <c r="J41" s="21"/>
      <c r="K41" s="8"/>
    </row>
    <row r="42" spans="1:14" hidden="1" x14ac:dyDescent="0.45">
      <c r="A42" s="144"/>
      <c r="B42" s="159"/>
      <c r="C42" s="150"/>
      <c r="D42" s="153"/>
      <c r="E42" s="16" t="s">
        <v>35</v>
      </c>
      <c r="F42" s="17"/>
      <c r="G42" s="20"/>
      <c r="H42" s="20"/>
      <c r="I42" s="20"/>
      <c r="J42" s="21"/>
      <c r="K42" s="8"/>
    </row>
    <row r="43" spans="1:14" hidden="1" x14ac:dyDescent="0.45">
      <c r="A43" s="27"/>
      <c r="B43" s="24"/>
      <c r="C43" s="28"/>
      <c r="D43" s="25"/>
      <c r="E43" s="16"/>
      <c r="F43" s="17"/>
      <c r="G43" s="20"/>
      <c r="H43" s="20"/>
      <c r="I43" s="20"/>
      <c r="J43" s="21"/>
      <c r="K43" s="8"/>
    </row>
    <row r="44" spans="1:14" x14ac:dyDescent="0.45">
      <c r="A44" s="29"/>
      <c r="B44" s="30"/>
      <c r="C44" s="31"/>
      <c r="D44" s="32"/>
      <c r="E44" s="33"/>
      <c r="F44" s="34"/>
      <c r="G44" s="35"/>
      <c r="H44" s="35"/>
      <c r="I44" s="35"/>
      <c r="J44" s="35"/>
      <c r="K44" s="8"/>
    </row>
    <row r="45" spans="1:14" x14ac:dyDescent="0.45">
      <c r="A45" s="142" t="s">
        <v>49</v>
      </c>
      <c r="B45" s="154" t="s">
        <v>5</v>
      </c>
      <c r="C45" s="148">
        <v>5820241444.9200001</v>
      </c>
      <c r="D45" s="151" t="s">
        <v>38</v>
      </c>
      <c r="E45" s="16" t="s">
        <v>39</v>
      </c>
      <c r="F45" s="17"/>
      <c r="G45" s="20"/>
      <c r="H45" s="20"/>
      <c r="I45" s="20"/>
      <c r="J45" s="21"/>
      <c r="K45" s="8"/>
    </row>
    <row r="46" spans="1:14" x14ac:dyDescent="0.45">
      <c r="A46" s="143"/>
      <c r="B46" s="155"/>
      <c r="C46" s="149"/>
      <c r="D46" s="152"/>
      <c r="E46" s="16" t="s">
        <v>40</v>
      </c>
      <c r="F46" s="17"/>
      <c r="G46" s="20"/>
      <c r="H46" s="20"/>
      <c r="I46" s="20"/>
      <c r="J46" s="21"/>
      <c r="K46" s="8"/>
    </row>
    <row r="47" spans="1:14" x14ac:dyDescent="0.45">
      <c r="A47" s="143"/>
      <c r="B47" s="155"/>
      <c r="C47" s="149"/>
      <c r="D47" s="152"/>
      <c r="E47" s="16" t="s">
        <v>41</v>
      </c>
      <c r="F47" s="17">
        <v>25878346.57</v>
      </c>
      <c r="G47" s="20">
        <v>25878346.57</v>
      </c>
      <c r="H47" s="20"/>
      <c r="I47" s="20"/>
      <c r="J47" s="21"/>
      <c r="K47" s="8"/>
    </row>
    <row r="48" spans="1:14" x14ac:dyDescent="0.45">
      <c r="A48" s="143"/>
      <c r="B48" s="155"/>
      <c r="C48" s="149"/>
      <c r="D48" s="152"/>
      <c r="E48" s="36" t="s">
        <v>50</v>
      </c>
      <c r="F48" s="17">
        <v>2332978734</v>
      </c>
      <c r="G48" s="20"/>
      <c r="H48" s="20"/>
      <c r="I48" s="20">
        <v>2332978734</v>
      </c>
      <c r="J48" s="21"/>
      <c r="K48" s="8"/>
    </row>
    <row r="49" spans="1:11" x14ac:dyDescent="0.45">
      <c r="A49" s="143"/>
      <c r="B49" s="155"/>
      <c r="C49" s="149"/>
      <c r="D49" s="152"/>
      <c r="E49" s="37" t="s">
        <v>43</v>
      </c>
      <c r="F49" s="17">
        <v>947864408</v>
      </c>
      <c r="G49" s="20"/>
      <c r="H49" s="20">
        <v>947864408</v>
      </c>
      <c r="I49" s="20"/>
      <c r="J49" s="21"/>
      <c r="K49" s="8"/>
    </row>
    <row r="50" spans="1:11" x14ac:dyDescent="0.45">
      <c r="A50" s="143"/>
      <c r="B50" s="155"/>
      <c r="C50" s="149"/>
      <c r="D50" s="152"/>
      <c r="E50" s="24" t="s">
        <v>44</v>
      </c>
      <c r="F50" s="17">
        <v>54500000</v>
      </c>
      <c r="G50" s="20">
        <v>54500000</v>
      </c>
      <c r="H50" s="20"/>
      <c r="I50" s="20"/>
      <c r="J50" s="21"/>
      <c r="K50" s="8"/>
    </row>
    <row r="51" spans="1:11" x14ac:dyDescent="0.45">
      <c r="A51" s="143"/>
      <c r="B51" s="155"/>
      <c r="C51" s="149"/>
      <c r="D51" s="152"/>
      <c r="E51" s="24" t="s">
        <v>45</v>
      </c>
      <c r="F51" s="17"/>
      <c r="G51" s="20"/>
      <c r="H51" s="20"/>
      <c r="I51" s="20"/>
      <c r="J51" s="21"/>
      <c r="K51" s="8"/>
    </row>
    <row r="52" spans="1:11" x14ac:dyDescent="0.45">
      <c r="A52" s="143"/>
      <c r="B52" s="155"/>
      <c r="C52" s="149"/>
      <c r="D52" s="153"/>
      <c r="E52" s="16" t="s">
        <v>35</v>
      </c>
      <c r="F52" s="17"/>
      <c r="G52" s="20"/>
      <c r="H52" s="20"/>
      <c r="I52" s="20"/>
      <c r="J52" s="21"/>
      <c r="K52" s="8"/>
    </row>
    <row r="53" spans="1:11" x14ac:dyDescent="0.45">
      <c r="A53" s="143"/>
      <c r="B53" s="155"/>
      <c r="C53" s="149"/>
      <c r="D53" s="25"/>
      <c r="E53" s="16"/>
      <c r="F53" s="17"/>
      <c r="G53" s="20"/>
      <c r="H53" s="20"/>
      <c r="I53" s="20"/>
      <c r="J53" s="21"/>
      <c r="K53" s="8"/>
    </row>
    <row r="54" spans="1:11" x14ac:dyDescent="0.45">
      <c r="A54" s="143"/>
      <c r="B54" s="155"/>
      <c r="C54" s="149"/>
      <c r="D54" s="151" t="s">
        <v>46</v>
      </c>
      <c r="E54" s="16" t="s">
        <v>39</v>
      </c>
      <c r="F54" s="17"/>
      <c r="G54" s="20"/>
      <c r="H54" s="20"/>
      <c r="I54" s="20"/>
      <c r="J54" s="21"/>
      <c r="K54" s="8"/>
    </row>
    <row r="55" spans="1:11" x14ac:dyDescent="0.45">
      <c r="A55" s="143"/>
      <c r="B55" s="155"/>
      <c r="C55" s="149"/>
      <c r="D55" s="152"/>
      <c r="E55" s="16" t="s">
        <v>40</v>
      </c>
      <c r="F55" s="17"/>
      <c r="G55" s="20"/>
      <c r="H55" s="20"/>
      <c r="I55" s="20"/>
      <c r="J55" s="21"/>
      <c r="K55" s="8"/>
    </row>
    <row r="56" spans="1:11" x14ac:dyDescent="0.45">
      <c r="A56" s="143"/>
      <c r="B56" s="155"/>
      <c r="C56" s="149"/>
      <c r="D56" s="152"/>
      <c r="E56" s="16" t="s">
        <v>41</v>
      </c>
      <c r="F56" s="17"/>
      <c r="G56" s="20"/>
      <c r="H56" s="20"/>
      <c r="I56" s="20"/>
      <c r="J56" s="21"/>
      <c r="K56" s="8"/>
    </row>
    <row r="57" spans="1:11" x14ac:dyDescent="0.45">
      <c r="A57" s="143"/>
      <c r="B57" s="155"/>
      <c r="C57" s="149"/>
      <c r="D57" s="152"/>
      <c r="E57" s="16" t="s">
        <v>42</v>
      </c>
      <c r="F57" s="17"/>
      <c r="G57" s="20"/>
      <c r="H57" s="20"/>
      <c r="I57" s="20"/>
      <c r="J57" s="21"/>
      <c r="K57" s="8"/>
    </row>
    <row r="58" spans="1:11" x14ac:dyDescent="0.45">
      <c r="A58" s="143"/>
      <c r="B58" s="155"/>
      <c r="C58" s="149"/>
      <c r="D58" s="152"/>
      <c r="E58" s="23" t="s">
        <v>43</v>
      </c>
      <c r="F58" s="17">
        <v>7800000</v>
      </c>
      <c r="G58" s="20"/>
      <c r="H58" s="20">
        <v>7800000</v>
      </c>
      <c r="I58" s="20"/>
      <c r="J58" s="21"/>
      <c r="K58" s="8"/>
    </row>
    <row r="59" spans="1:11" x14ac:dyDescent="0.45">
      <c r="A59" s="143"/>
      <c r="B59" s="155"/>
      <c r="C59" s="149"/>
      <c r="D59" s="152"/>
      <c r="E59" s="24" t="s">
        <v>44</v>
      </c>
      <c r="F59" s="17"/>
      <c r="G59" s="20"/>
      <c r="H59" s="20"/>
      <c r="I59" s="20"/>
      <c r="J59" s="21"/>
      <c r="K59" s="8"/>
    </row>
    <row r="60" spans="1:11" x14ac:dyDescent="0.45">
      <c r="A60" s="143"/>
      <c r="B60" s="155"/>
      <c r="C60" s="149"/>
      <c r="D60" s="152"/>
      <c r="E60" s="24" t="s">
        <v>45</v>
      </c>
      <c r="F60" s="17"/>
      <c r="G60" s="20"/>
      <c r="H60" s="20"/>
      <c r="I60" s="20"/>
      <c r="J60" s="21"/>
      <c r="K60" s="8"/>
    </row>
    <row r="61" spans="1:11" x14ac:dyDescent="0.45">
      <c r="A61" s="143"/>
      <c r="B61" s="155"/>
      <c r="C61" s="149"/>
      <c r="D61" s="153"/>
      <c r="E61" s="16" t="s">
        <v>35</v>
      </c>
      <c r="F61" s="17"/>
      <c r="G61" s="20"/>
      <c r="H61" s="20"/>
      <c r="I61" s="20"/>
      <c r="J61" s="21"/>
      <c r="K61" s="8"/>
    </row>
    <row r="62" spans="1:11" x14ac:dyDescent="0.45">
      <c r="A62" s="143"/>
      <c r="B62" s="155"/>
      <c r="C62" s="149"/>
      <c r="D62" s="25"/>
      <c r="E62" s="16"/>
      <c r="F62" s="17"/>
      <c r="G62" s="20"/>
      <c r="H62" s="20"/>
      <c r="I62" s="20"/>
      <c r="J62" s="21"/>
      <c r="K62" s="8"/>
    </row>
    <row r="63" spans="1:11" x14ac:dyDescent="0.45">
      <c r="A63" s="143"/>
      <c r="B63" s="155"/>
      <c r="C63" s="149"/>
      <c r="D63" s="151" t="s">
        <v>47</v>
      </c>
      <c r="E63" s="16" t="s">
        <v>39</v>
      </c>
      <c r="F63" s="17">
        <v>453302000</v>
      </c>
      <c r="G63" s="20">
        <v>453302000</v>
      </c>
      <c r="H63" s="20"/>
      <c r="I63" s="20"/>
      <c r="J63" s="21"/>
      <c r="K63" s="8"/>
    </row>
    <row r="64" spans="1:11" x14ac:dyDescent="0.45">
      <c r="A64" s="143"/>
      <c r="B64" s="155"/>
      <c r="C64" s="149"/>
      <c r="D64" s="152"/>
      <c r="E64" s="16" t="s">
        <v>40</v>
      </c>
      <c r="F64" s="17">
        <v>1104186780</v>
      </c>
      <c r="G64" s="20">
        <v>1104186780</v>
      </c>
      <c r="H64" s="20"/>
      <c r="I64" s="20"/>
      <c r="J64" s="21"/>
      <c r="K64" s="8"/>
    </row>
    <row r="65" spans="1:11" x14ac:dyDescent="0.45">
      <c r="A65" s="143"/>
      <c r="B65" s="155"/>
      <c r="C65" s="149"/>
      <c r="D65" s="152"/>
      <c r="E65" s="16" t="s">
        <v>41</v>
      </c>
      <c r="F65" s="17">
        <v>157654489</v>
      </c>
      <c r="G65" s="20">
        <v>157654489</v>
      </c>
      <c r="H65" s="20"/>
      <c r="I65" s="20"/>
      <c r="J65" s="21"/>
      <c r="K65" s="8"/>
    </row>
    <row r="66" spans="1:11" x14ac:dyDescent="0.45">
      <c r="A66" s="143"/>
      <c r="B66" s="155"/>
      <c r="C66" s="149"/>
      <c r="D66" s="152"/>
      <c r="E66" s="36" t="s">
        <v>42</v>
      </c>
      <c r="F66" s="17"/>
      <c r="G66" s="20"/>
      <c r="H66" s="20"/>
      <c r="I66" s="20"/>
      <c r="J66" s="21"/>
      <c r="K66" s="8"/>
    </row>
    <row r="67" spans="1:11" x14ac:dyDescent="0.45">
      <c r="A67" s="143"/>
      <c r="B67" s="155"/>
      <c r="C67" s="149"/>
      <c r="D67" s="152"/>
      <c r="E67" s="38" t="s">
        <v>43</v>
      </c>
      <c r="F67" s="17">
        <v>166560000</v>
      </c>
      <c r="G67" s="20"/>
      <c r="H67" s="20">
        <v>166560000</v>
      </c>
      <c r="I67" s="20"/>
      <c r="J67" s="21"/>
      <c r="K67" s="8"/>
    </row>
    <row r="68" spans="1:11" x14ac:dyDescent="0.45">
      <c r="A68" s="143"/>
      <c r="B68" s="155"/>
      <c r="C68" s="149"/>
      <c r="D68" s="152"/>
      <c r="E68" s="39" t="s">
        <v>44</v>
      </c>
      <c r="F68" s="17">
        <v>540616687</v>
      </c>
      <c r="G68" s="20">
        <v>540616687</v>
      </c>
      <c r="H68" s="20"/>
      <c r="I68" s="20"/>
      <c r="J68" s="21"/>
      <c r="K68" s="8"/>
    </row>
    <row r="69" spans="1:11" x14ac:dyDescent="0.45">
      <c r="A69" s="143"/>
      <c r="B69" s="155"/>
      <c r="C69" s="149"/>
      <c r="D69" s="152"/>
      <c r="E69" s="39" t="s">
        <v>45</v>
      </c>
      <c r="F69" s="17"/>
      <c r="G69" s="20"/>
      <c r="H69" s="20"/>
      <c r="I69" s="20"/>
      <c r="J69" s="21"/>
      <c r="K69" s="8"/>
    </row>
    <row r="70" spans="1:11" x14ac:dyDescent="0.45">
      <c r="A70" s="143"/>
      <c r="B70" s="155"/>
      <c r="C70" s="149"/>
      <c r="D70" s="153"/>
      <c r="E70" s="36" t="s">
        <v>35</v>
      </c>
      <c r="F70" s="17"/>
      <c r="G70" s="20"/>
      <c r="H70" s="20"/>
      <c r="I70" s="20"/>
      <c r="J70" s="21"/>
      <c r="K70" s="8"/>
    </row>
    <row r="71" spans="1:11" x14ac:dyDescent="0.45">
      <c r="A71" s="143"/>
      <c r="B71" s="155"/>
      <c r="C71" s="149"/>
      <c r="D71" s="25"/>
      <c r="E71" s="36"/>
      <c r="F71" s="17"/>
      <c r="G71" s="20"/>
      <c r="H71" s="20"/>
      <c r="I71" s="20"/>
      <c r="J71" s="21"/>
      <c r="K71" s="8"/>
    </row>
    <row r="72" spans="1:11" x14ac:dyDescent="0.45">
      <c r="A72" s="143"/>
      <c r="B72" s="155"/>
      <c r="C72" s="149"/>
      <c r="D72" s="151" t="s">
        <v>48</v>
      </c>
      <c r="E72" s="36" t="s">
        <v>39</v>
      </c>
      <c r="F72" s="17"/>
      <c r="G72" s="20"/>
      <c r="H72" s="20"/>
      <c r="I72" s="20"/>
      <c r="J72" s="21"/>
      <c r="K72" s="8"/>
    </row>
    <row r="73" spans="1:11" x14ac:dyDescent="0.45">
      <c r="A73" s="143"/>
      <c r="B73" s="155"/>
      <c r="C73" s="149"/>
      <c r="D73" s="152"/>
      <c r="E73" s="36" t="s">
        <v>40</v>
      </c>
      <c r="F73" s="17"/>
      <c r="G73" s="20"/>
      <c r="H73" s="20"/>
      <c r="I73" s="20"/>
      <c r="J73" s="21"/>
      <c r="K73" s="8"/>
    </row>
    <row r="74" spans="1:11" x14ac:dyDescent="0.45">
      <c r="A74" s="143"/>
      <c r="B74" s="155"/>
      <c r="C74" s="149"/>
      <c r="D74" s="152"/>
      <c r="E74" s="36" t="s">
        <v>41</v>
      </c>
      <c r="F74" s="17"/>
      <c r="G74" s="20"/>
      <c r="H74" s="20"/>
      <c r="I74" s="20"/>
      <c r="J74" s="21"/>
      <c r="K74" s="8"/>
    </row>
    <row r="75" spans="1:11" x14ac:dyDescent="0.45">
      <c r="A75" s="143"/>
      <c r="B75" s="155"/>
      <c r="C75" s="149"/>
      <c r="D75" s="152"/>
      <c r="E75" s="36" t="s">
        <v>42</v>
      </c>
      <c r="F75" s="17"/>
      <c r="G75" s="20"/>
      <c r="H75" s="20"/>
      <c r="I75" s="20"/>
      <c r="J75" s="21"/>
      <c r="K75" s="8"/>
    </row>
    <row r="76" spans="1:11" x14ac:dyDescent="0.45">
      <c r="A76" s="143"/>
      <c r="B76" s="155"/>
      <c r="C76" s="149"/>
      <c r="D76" s="152"/>
      <c r="E76" s="38" t="s">
        <v>43</v>
      </c>
      <c r="F76" s="17">
        <v>27900000</v>
      </c>
      <c r="G76" s="20"/>
      <c r="H76" s="20">
        <v>27900000</v>
      </c>
      <c r="I76" s="20"/>
      <c r="J76" s="21"/>
      <c r="K76" s="8"/>
    </row>
    <row r="77" spans="1:11" x14ac:dyDescent="0.45">
      <c r="A77" s="143"/>
      <c r="B77" s="155"/>
      <c r="C77" s="149"/>
      <c r="D77" s="152"/>
      <c r="E77" s="39" t="s">
        <v>44</v>
      </c>
      <c r="F77" s="17">
        <v>1000000</v>
      </c>
      <c r="G77" s="20">
        <v>1000000</v>
      </c>
      <c r="H77" s="20"/>
      <c r="I77" s="20"/>
      <c r="J77" s="21"/>
      <c r="K77" s="8"/>
    </row>
    <row r="78" spans="1:11" x14ac:dyDescent="0.45">
      <c r="A78" s="143"/>
      <c r="B78" s="155"/>
      <c r="C78" s="149"/>
      <c r="D78" s="152"/>
      <c r="E78" s="39" t="s">
        <v>45</v>
      </c>
      <c r="F78" s="17"/>
      <c r="G78" s="20"/>
      <c r="H78" s="20"/>
      <c r="I78" s="20"/>
      <c r="J78" s="21"/>
      <c r="K78" s="8"/>
    </row>
    <row r="79" spans="1:11" x14ac:dyDescent="0.45">
      <c r="A79" s="144"/>
      <c r="B79" s="156"/>
      <c r="C79" s="150"/>
      <c r="D79" s="153"/>
      <c r="E79" s="36" t="s">
        <v>35</v>
      </c>
      <c r="F79" s="17"/>
      <c r="G79" s="20"/>
      <c r="H79" s="20"/>
      <c r="I79" s="20"/>
      <c r="J79" s="21"/>
      <c r="K79" s="8"/>
    </row>
    <row r="80" spans="1:11" x14ac:dyDescent="0.45">
      <c r="A80" s="27"/>
      <c r="B80" s="24"/>
      <c r="C80" s="28"/>
      <c r="D80" s="25"/>
      <c r="E80" s="36"/>
      <c r="F80" s="17"/>
      <c r="G80" s="20"/>
      <c r="H80" s="20"/>
      <c r="I80" s="20"/>
      <c r="J80" s="21"/>
      <c r="K80" s="8"/>
    </row>
    <row r="81" spans="1:11" x14ac:dyDescent="0.45">
      <c r="A81" s="29"/>
      <c r="B81" s="30"/>
      <c r="C81" s="31"/>
      <c r="D81" s="32"/>
      <c r="E81" s="40"/>
      <c r="F81" s="34"/>
      <c r="G81" s="35"/>
      <c r="H81" s="35"/>
      <c r="I81" s="35"/>
      <c r="J81" s="35"/>
      <c r="K81" s="8"/>
    </row>
    <row r="82" spans="1:11" hidden="1" x14ac:dyDescent="0.45">
      <c r="A82" s="142" t="s">
        <v>51</v>
      </c>
      <c r="B82" s="145" t="s">
        <v>52</v>
      </c>
      <c r="C82" s="148">
        <v>1687456540</v>
      </c>
      <c r="D82" s="151" t="s">
        <v>38</v>
      </c>
      <c r="E82" s="36" t="s">
        <v>39</v>
      </c>
      <c r="F82" s="17"/>
      <c r="G82" s="20"/>
      <c r="H82" s="20"/>
      <c r="I82" s="20"/>
      <c r="J82" s="21"/>
      <c r="K82" s="8"/>
    </row>
    <row r="83" spans="1:11" hidden="1" x14ac:dyDescent="0.45">
      <c r="A83" s="143"/>
      <c r="B83" s="146"/>
      <c r="C83" s="149"/>
      <c r="D83" s="152"/>
      <c r="E83" s="36" t="s">
        <v>40</v>
      </c>
      <c r="F83" s="17"/>
      <c r="G83" s="20"/>
      <c r="H83" s="20"/>
      <c r="I83" s="20"/>
      <c r="J83" s="21"/>
      <c r="K83" s="8"/>
    </row>
    <row r="84" spans="1:11" hidden="1" x14ac:dyDescent="0.45">
      <c r="A84" s="143"/>
      <c r="B84" s="146"/>
      <c r="C84" s="149"/>
      <c r="D84" s="152"/>
      <c r="E84" s="36" t="s">
        <v>41</v>
      </c>
      <c r="F84" s="17"/>
      <c r="G84" s="20"/>
      <c r="H84" s="20"/>
      <c r="I84" s="20"/>
      <c r="J84" s="21"/>
      <c r="K84" s="8"/>
    </row>
    <row r="85" spans="1:11" hidden="1" x14ac:dyDescent="0.45">
      <c r="A85" s="143"/>
      <c r="B85" s="146"/>
      <c r="C85" s="149"/>
      <c r="D85" s="152"/>
      <c r="E85" s="36" t="s">
        <v>42</v>
      </c>
      <c r="F85" s="17"/>
      <c r="G85" s="20"/>
      <c r="H85" s="20"/>
      <c r="I85" s="20"/>
      <c r="J85" s="21"/>
      <c r="K85" s="8"/>
    </row>
    <row r="86" spans="1:11" hidden="1" x14ac:dyDescent="0.45">
      <c r="A86" s="143"/>
      <c r="B86" s="146"/>
      <c r="C86" s="149"/>
      <c r="D86" s="152"/>
      <c r="E86" s="38" t="s">
        <v>43</v>
      </c>
      <c r="F86" s="17"/>
      <c r="G86" s="20"/>
      <c r="H86" s="20"/>
      <c r="I86" s="20"/>
      <c r="J86" s="21"/>
      <c r="K86" s="8"/>
    </row>
    <row r="87" spans="1:11" hidden="1" x14ac:dyDescent="0.45">
      <c r="A87" s="143"/>
      <c r="B87" s="146"/>
      <c r="C87" s="149"/>
      <c r="D87" s="152"/>
      <c r="E87" s="39" t="s">
        <v>44</v>
      </c>
      <c r="F87" s="17"/>
      <c r="G87" s="20"/>
      <c r="H87" s="20"/>
      <c r="I87" s="20"/>
      <c r="J87" s="21"/>
      <c r="K87" s="8"/>
    </row>
    <row r="88" spans="1:11" hidden="1" x14ac:dyDescent="0.45">
      <c r="A88" s="143"/>
      <c r="B88" s="146"/>
      <c r="C88" s="149"/>
      <c r="D88" s="152"/>
      <c r="E88" s="39" t="s">
        <v>45</v>
      </c>
      <c r="F88" s="17"/>
      <c r="G88" s="20"/>
      <c r="H88" s="20"/>
      <c r="I88" s="20"/>
      <c r="J88" s="21"/>
      <c r="K88" s="8"/>
    </row>
    <row r="89" spans="1:11" hidden="1" x14ac:dyDescent="0.45">
      <c r="A89" s="143"/>
      <c r="B89" s="146"/>
      <c r="C89" s="149"/>
      <c r="D89" s="153"/>
      <c r="E89" s="36" t="s">
        <v>35</v>
      </c>
      <c r="F89" s="17"/>
      <c r="G89" s="20"/>
      <c r="H89" s="20"/>
      <c r="I89" s="20"/>
      <c r="J89" s="21"/>
      <c r="K89" s="8"/>
    </row>
    <row r="90" spans="1:11" hidden="1" x14ac:dyDescent="0.45">
      <c r="A90" s="143"/>
      <c r="B90" s="146"/>
      <c r="C90" s="149"/>
      <c r="D90" s="25"/>
      <c r="E90" s="36"/>
      <c r="F90" s="17"/>
      <c r="G90" s="20"/>
      <c r="H90" s="20"/>
      <c r="I90" s="20"/>
      <c r="J90" s="21"/>
      <c r="K90" s="8"/>
    </row>
    <row r="91" spans="1:11" hidden="1" x14ac:dyDescent="0.45">
      <c r="A91" s="143"/>
      <c r="B91" s="146"/>
      <c r="C91" s="149"/>
      <c r="D91" s="151" t="s">
        <v>46</v>
      </c>
      <c r="E91" s="36" t="s">
        <v>39</v>
      </c>
      <c r="F91" s="17"/>
      <c r="G91" s="20"/>
      <c r="H91" s="20"/>
      <c r="I91" s="20"/>
      <c r="J91" s="21"/>
      <c r="K91" s="8"/>
    </row>
    <row r="92" spans="1:11" hidden="1" x14ac:dyDescent="0.45">
      <c r="A92" s="143"/>
      <c r="B92" s="146"/>
      <c r="C92" s="149"/>
      <c r="D92" s="152"/>
      <c r="E92" s="36" t="s">
        <v>40</v>
      </c>
      <c r="F92" s="17"/>
      <c r="G92" s="20"/>
      <c r="H92" s="20"/>
      <c r="I92" s="20"/>
      <c r="J92" s="21"/>
      <c r="K92" s="8"/>
    </row>
    <row r="93" spans="1:11" hidden="1" x14ac:dyDescent="0.45">
      <c r="A93" s="143"/>
      <c r="B93" s="146"/>
      <c r="C93" s="149"/>
      <c r="D93" s="152"/>
      <c r="E93" s="36" t="s">
        <v>41</v>
      </c>
      <c r="F93" s="17"/>
      <c r="G93" s="20"/>
      <c r="H93" s="20"/>
      <c r="I93" s="20"/>
      <c r="J93" s="21"/>
      <c r="K93" s="8"/>
    </row>
    <row r="94" spans="1:11" hidden="1" x14ac:dyDescent="0.45">
      <c r="A94" s="143"/>
      <c r="B94" s="146"/>
      <c r="C94" s="149"/>
      <c r="D94" s="152"/>
      <c r="E94" s="36" t="s">
        <v>42</v>
      </c>
      <c r="F94" s="17"/>
      <c r="G94" s="20"/>
      <c r="H94" s="20"/>
      <c r="I94" s="20"/>
      <c r="J94" s="21"/>
      <c r="K94" s="8"/>
    </row>
    <row r="95" spans="1:11" hidden="1" x14ac:dyDescent="0.45">
      <c r="A95" s="143"/>
      <c r="B95" s="146"/>
      <c r="C95" s="149"/>
      <c r="D95" s="152"/>
      <c r="E95" s="38" t="s">
        <v>43</v>
      </c>
      <c r="F95" s="17"/>
      <c r="G95" s="20"/>
      <c r="H95" s="20"/>
      <c r="I95" s="20"/>
      <c r="J95" s="21"/>
      <c r="K95" s="8"/>
    </row>
    <row r="96" spans="1:11" hidden="1" x14ac:dyDescent="0.45">
      <c r="A96" s="143"/>
      <c r="B96" s="146"/>
      <c r="C96" s="149"/>
      <c r="D96" s="152"/>
      <c r="E96" s="39" t="s">
        <v>44</v>
      </c>
      <c r="F96" s="17"/>
      <c r="G96" s="20"/>
      <c r="H96" s="20"/>
      <c r="I96" s="20"/>
      <c r="J96" s="21"/>
      <c r="K96" s="8"/>
    </row>
    <row r="97" spans="1:11" hidden="1" x14ac:dyDescent="0.45">
      <c r="A97" s="143"/>
      <c r="B97" s="146"/>
      <c r="C97" s="149"/>
      <c r="D97" s="152"/>
      <c r="E97" s="39" t="s">
        <v>45</v>
      </c>
      <c r="F97" s="17"/>
      <c r="G97" s="20"/>
      <c r="H97" s="20"/>
      <c r="I97" s="20"/>
      <c r="J97" s="21"/>
      <c r="K97" s="8"/>
    </row>
    <row r="98" spans="1:11" hidden="1" x14ac:dyDescent="0.45">
      <c r="A98" s="143"/>
      <c r="B98" s="146"/>
      <c r="C98" s="149"/>
      <c r="D98" s="153"/>
      <c r="E98" s="36" t="s">
        <v>35</v>
      </c>
      <c r="F98" s="17"/>
      <c r="G98" s="20"/>
      <c r="H98" s="20"/>
      <c r="I98" s="20"/>
      <c r="J98" s="21"/>
      <c r="K98" s="8"/>
    </row>
    <row r="99" spans="1:11" hidden="1" x14ac:dyDescent="0.45">
      <c r="A99" s="143"/>
      <c r="B99" s="146"/>
      <c r="C99" s="149"/>
      <c r="D99" s="25"/>
      <c r="E99" s="36"/>
      <c r="F99" s="17"/>
      <c r="G99" s="20"/>
      <c r="H99" s="20"/>
      <c r="I99" s="20"/>
      <c r="J99" s="21"/>
      <c r="K99" s="8"/>
    </row>
    <row r="100" spans="1:11" x14ac:dyDescent="0.45">
      <c r="A100" s="143"/>
      <c r="B100" s="146"/>
      <c r="C100" s="149"/>
      <c r="D100" s="151" t="s">
        <v>47</v>
      </c>
      <c r="E100" s="36" t="s">
        <v>39</v>
      </c>
      <c r="F100" s="17">
        <v>433971000</v>
      </c>
      <c r="G100" s="20">
        <f>+F100</f>
        <v>433971000</v>
      </c>
      <c r="H100" s="20"/>
      <c r="I100" s="20"/>
      <c r="J100" s="21"/>
      <c r="K100" s="8"/>
    </row>
    <row r="101" spans="1:11" x14ac:dyDescent="0.45">
      <c r="A101" s="143"/>
      <c r="B101" s="146"/>
      <c r="C101" s="149"/>
      <c r="D101" s="152"/>
      <c r="E101" s="36" t="s">
        <v>40</v>
      </c>
      <c r="F101" s="17">
        <v>934825100</v>
      </c>
      <c r="G101" s="20">
        <f>+F101</f>
        <v>934825100</v>
      </c>
      <c r="H101" s="20"/>
      <c r="I101" s="20"/>
      <c r="J101" s="21"/>
      <c r="K101" s="8"/>
    </row>
    <row r="102" spans="1:11" x14ac:dyDescent="0.45">
      <c r="A102" s="143"/>
      <c r="B102" s="146"/>
      <c r="C102" s="149"/>
      <c r="D102" s="152"/>
      <c r="E102" s="36" t="s">
        <v>41</v>
      </c>
      <c r="F102" s="17">
        <v>55260440</v>
      </c>
      <c r="G102" s="20">
        <f>+F102</f>
        <v>55260440</v>
      </c>
      <c r="H102" s="20"/>
      <c r="I102" s="20"/>
      <c r="J102" s="21"/>
      <c r="K102" s="8"/>
    </row>
    <row r="103" spans="1:11" hidden="1" x14ac:dyDescent="0.45">
      <c r="A103" s="143"/>
      <c r="B103" s="146"/>
      <c r="C103" s="149"/>
      <c r="D103" s="152"/>
      <c r="E103" s="36" t="s">
        <v>42</v>
      </c>
      <c r="F103" s="17"/>
      <c r="G103" s="20"/>
      <c r="H103" s="20"/>
      <c r="I103" s="20"/>
      <c r="J103" s="21"/>
      <c r="K103" s="8"/>
    </row>
    <row r="104" spans="1:11" x14ac:dyDescent="0.45">
      <c r="A104" s="143"/>
      <c r="B104" s="146"/>
      <c r="C104" s="149"/>
      <c r="D104" s="152"/>
      <c r="E104" s="38" t="s">
        <v>43</v>
      </c>
      <c r="F104" s="17">
        <v>126100000</v>
      </c>
      <c r="G104" s="20"/>
      <c r="H104" s="20">
        <f>+F104</f>
        <v>126100000</v>
      </c>
      <c r="I104" s="20"/>
      <c r="J104" s="21"/>
      <c r="K104" s="8"/>
    </row>
    <row r="105" spans="1:11" x14ac:dyDescent="0.45">
      <c r="A105" s="143"/>
      <c r="B105" s="146"/>
      <c r="C105" s="149"/>
      <c r="D105" s="152"/>
      <c r="E105" s="39" t="s">
        <v>44</v>
      </c>
      <c r="F105" s="17">
        <v>137300000</v>
      </c>
      <c r="G105" s="20">
        <f>+F105</f>
        <v>137300000</v>
      </c>
      <c r="H105" s="20"/>
      <c r="I105" s="20"/>
      <c r="J105" s="21"/>
      <c r="K105" s="8"/>
    </row>
    <row r="106" spans="1:11" x14ac:dyDescent="0.45">
      <c r="A106" s="143"/>
      <c r="B106" s="146"/>
      <c r="C106" s="149"/>
      <c r="D106" s="152"/>
      <c r="E106" s="24" t="s">
        <v>45</v>
      </c>
      <c r="F106" s="17"/>
      <c r="G106" s="20"/>
      <c r="H106" s="20"/>
      <c r="I106" s="20"/>
      <c r="J106" s="21"/>
      <c r="K106" s="8"/>
    </row>
    <row r="107" spans="1:11" x14ac:dyDescent="0.45">
      <c r="A107" s="143"/>
      <c r="B107" s="146"/>
      <c r="C107" s="149"/>
      <c r="D107" s="153"/>
      <c r="E107" s="16" t="s">
        <v>35</v>
      </c>
      <c r="F107" s="17"/>
      <c r="G107" s="20"/>
      <c r="H107" s="20"/>
      <c r="I107" s="20"/>
      <c r="J107" s="21"/>
      <c r="K107" s="8"/>
    </row>
    <row r="108" spans="1:11" hidden="1" x14ac:dyDescent="0.45">
      <c r="A108" s="143"/>
      <c r="B108" s="146"/>
      <c r="C108" s="149"/>
      <c r="D108" s="25"/>
      <c r="E108" s="16"/>
      <c r="F108" s="17"/>
      <c r="G108" s="20"/>
      <c r="H108" s="20"/>
      <c r="I108" s="20"/>
      <c r="J108" s="21"/>
      <c r="K108" s="8"/>
    </row>
    <row r="109" spans="1:11" hidden="1" x14ac:dyDescent="0.45">
      <c r="A109" s="143"/>
      <c r="B109" s="146"/>
      <c r="C109" s="149"/>
      <c r="D109" s="151" t="s">
        <v>48</v>
      </c>
      <c r="E109" s="16" t="s">
        <v>39</v>
      </c>
      <c r="F109" s="17"/>
      <c r="G109" s="20"/>
      <c r="H109" s="20"/>
      <c r="I109" s="20"/>
      <c r="J109" s="21"/>
      <c r="K109" s="8"/>
    </row>
    <row r="110" spans="1:11" hidden="1" x14ac:dyDescent="0.45">
      <c r="A110" s="143"/>
      <c r="B110" s="146"/>
      <c r="C110" s="149"/>
      <c r="D110" s="152"/>
      <c r="E110" s="16" t="s">
        <v>40</v>
      </c>
      <c r="F110" s="17"/>
      <c r="G110" s="20"/>
      <c r="H110" s="20"/>
      <c r="I110" s="20"/>
      <c r="J110" s="21"/>
      <c r="K110" s="8"/>
    </row>
    <row r="111" spans="1:11" hidden="1" x14ac:dyDescent="0.45">
      <c r="A111" s="143"/>
      <c r="B111" s="146"/>
      <c r="C111" s="149"/>
      <c r="D111" s="152"/>
      <c r="E111" s="16" t="s">
        <v>41</v>
      </c>
      <c r="F111" s="17"/>
      <c r="G111" s="20"/>
      <c r="H111" s="20"/>
      <c r="I111" s="20"/>
      <c r="J111" s="21"/>
      <c r="K111" s="8"/>
    </row>
    <row r="112" spans="1:11" hidden="1" x14ac:dyDescent="0.45">
      <c r="A112" s="143"/>
      <c r="B112" s="146"/>
      <c r="C112" s="149"/>
      <c r="D112" s="152"/>
      <c r="E112" s="16" t="s">
        <v>42</v>
      </c>
      <c r="F112" s="17"/>
      <c r="G112" s="20"/>
      <c r="H112" s="20"/>
      <c r="I112" s="20"/>
      <c r="J112" s="21"/>
      <c r="K112" s="8"/>
    </row>
    <row r="113" spans="1:11" hidden="1" x14ac:dyDescent="0.45">
      <c r="A113" s="143"/>
      <c r="B113" s="146"/>
      <c r="C113" s="149"/>
      <c r="D113" s="152"/>
      <c r="E113" s="23" t="s">
        <v>43</v>
      </c>
      <c r="F113" s="17"/>
      <c r="G113" s="20"/>
      <c r="H113" s="20"/>
      <c r="I113" s="20"/>
      <c r="J113" s="21"/>
      <c r="K113" s="8"/>
    </row>
    <row r="114" spans="1:11" hidden="1" x14ac:dyDescent="0.45">
      <c r="A114" s="143"/>
      <c r="B114" s="146"/>
      <c r="C114" s="149"/>
      <c r="D114" s="152"/>
      <c r="E114" s="24" t="s">
        <v>44</v>
      </c>
      <c r="F114" s="17"/>
      <c r="G114" s="20"/>
      <c r="H114" s="20"/>
      <c r="I114" s="20"/>
      <c r="J114" s="21"/>
      <c r="K114" s="8"/>
    </row>
    <row r="115" spans="1:11" hidden="1" x14ac:dyDescent="0.45">
      <c r="A115" s="143"/>
      <c r="B115" s="146"/>
      <c r="C115" s="149"/>
      <c r="D115" s="152"/>
      <c r="E115" s="24" t="s">
        <v>45</v>
      </c>
      <c r="F115" s="17"/>
      <c r="G115" s="20"/>
      <c r="H115" s="20"/>
      <c r="I115" s="20"/>
      <c r="J115" s="21"/>
      <c r="K115" s="8"/>
    </row>
    <row r="116" spans="1:11" hidden="1" x14ac:dyDescent="0.45">
      <c r="A116" s="144"/>
      <c r="B116" s="147"/>
      <c r="C116" s="150"/>
      <c r="D116" s="153"/>
      <c r="E116" s="16" t="s">
        <v>35</v>
      </c>
      <c r="F116" s="17"/>
      <c r="G116" s="20"/>
      <c r="H116" s="20"/>
      <c r="I116" s="20"/>
      <c r="J116" s="21"/>
      <c r="K116" s="8"/>
    </row>
    <row r="117" spans="1:11" x14ac:dyDescent="0.45">
      <c r="A117" s="41"/>
      <c r="B117" s="42"/>
      <c r="C117" s="43"/>
      <c r="D117" s="44"/>
      <c r="E117" s="42"/>
      <c r="F117" s="45"/>
      <c r="G117" s="46"/>
      <c r="H117" s="46"/>
      <c r="I117" s="46"/>
      <c r="J117" s="47"/>
      <c r="K117" s="6"/>
    </row>
    <row r="118" spans="1:11" s="52" customFormat="1" ht="18" thickBot="1" x14ac:dyDescent="0.35">
      <c r="A118" s="48" t="s">
        <v>12</v>
      </c>
      <c r="B118" s="49"/>
      <c r="C118" s="50">
        <f>SUM(C8:C117)</f>
        <v>14994697984.92</v>
      </c>
      <c r="D118" s="49" t="s">
        <v>53</v>
      </c>
      <c r="E118" s="49" t="s">
        <v>53</v>
      </c>
      <c r="F118" s="50">
        <f>SUM(F8:F117)</f>
        <v>14994697984.57</v>
      </c>
      <c r="G118" s="50">
        <f>SUM(G8:G117)</f>
        <v>10932878558.02</v>
      </c>
      <c r="H118" s="50">
        <f>SUM(H8:H117)</f>
        <v>1728840692.55</v>
      </c>
      <c r="I118" s="50">
        <f>SUM(I8:I117)</f>
        <v>2332978734</v>
      </c>
      <c r="J118" s="50">
        <f>SUM(J8:J117)</f>
        <v>0</v>
      </c>
      <c r="K118" s="51"/>
    </row>
    <row r="119" spans="1:11" x14ac:dyDescent="0.45">
      <c r="A119" s="6"/>
      <c r="B119" s="6"/>
      <c r="C119" s="7"/>
      <c r="D119" s="53"/>
      <c r="E119" s="53"/>
      <c r="F119" s="54"/>
      <c r="G119" s="7"/>
      <c r="H119" s="7"/>
      <c r="I119" s="7"/>
      <c r="J119" s="8"/>
      <c r="K119" s="6"/>
    </row>
    <row r="120" spans="1:11" x14ac:dyDescent="0.45">
      <c r="A120" s="6" t="s">
        <v>54</v>
      </c>
      <c r="B120" s="6"/>
      <c r="C120" s="7"/>
      <c r="D120" s="6"/>
      <c r="E120" s="6"/>
      <c r="F120" s="7"/>
      <c r="G120" s="7"/>
      <c r="H120" s="7"/>
      <c r="I120" s="7"/>
      <c r="J120" s="8"/>
      <c r="K120" s="6"/>
    </row>
    <row r="121" spans="1:11" x14ac:dyDescent="0.45">
      <c r="A121" s="6" t="s">
        <v>55</v>
      </c>
      <c r="B121" s="6"/>
      <c r="C121" s="7"/>
      <c r="D121" s="8"/>
      <c r="E121" s="6"/>
      <c r="F121" s="7"/>
      <c r="G121" s="7"/>
      <c r="H121" s="7"/>
      <c r="I121" s="7"/>
      <c r="J121" s="8"/>
      <c r="K121" s="6"/>
    </row>
    <row r="122" spans="1:11" x14ac:dyDescent="0.45">
      <c r="A122" s="55" t="s">
        <v>56</v>
      </c>
      <c r="B122" s="56"/>
      <c r="C122" s="7"/>
      <c r="D122" s="8"/>
      <c r="E122" s="6"/>
      <c r="F122" s="7"/>
      <c r="G122" s="7"/>
      <c r="H122" s="7"/>
      <c r="I122" s="7"/>
      <c r="J122" s="8"/>
      <c r="K122" s="6"/>
    </row>
    <row r="123" spans="1:11" x14ac:dyDescent="0.45">
      <c r="A123" s="6"/>
      <c r="B123" s="6"/>
      <c r="C123" s="7"/>
      <c r="D123" s="6"/>
      <c r="E123" s="6"/>
      <c r="F123" s="7"/>
      <c r="G123" s="7"/>
      <c r="H123" s="7"/>
      <c r="I123" s="7"/>
      <c r="J123" s="8"/>
      <c r="K123" s="6"/>
    </row>
    <row r="124" spans="1:11" x14ac:dyDescent="0.45">
      <c r="A124" s="6"/>
      <c r="B124" s="6"/>
      <c r="C124" s="7"/>
      <c r="D124" s="8"/>
      <c r="E124" s="6"/>
      <c r="F124" s="7"/>
      <c r="G124" s="7"/>
      <c r="H124" s="7"/>
      <c r="I124" s="7"/>
      <c r="J124" s="8"/>
      <c r="K124" s="6"/>
    </row>
    <row r="125" spans="1:11" x14ac:dyDescent="0.45">
      <c r="A125" s="6"/>
      <c r="B125" s="6"/>
      <c r="C125" s="7"/>
      <c r="D125" s="8"/>
      <c r="E125" s="6"/>
      <c r="F125" s="7"/>
      <c r="G125" s="7"/>
      <c r="H125" s="7"/>
      <c r="I125" s="7"/>
      <c r="J125" s="8"/>
      <c r="K125" s="6"/>
    </row>
    <row r="126" spans="1:11" x14ac:dyDescent="0.45">
      <c r="A126" s="6"/>
      <c r="B126" s="6"/>
      <c r="C126" s="7"/>
      <c r="D126" s="8"/>
      <c r="E126" s="6"/>
      <c r="F126" s="7"/>
      <c r="G126" s="7"/>
      <c r="H126" s="7"/>
      <c r="I126" s="7"/>
      <c r="J126" s="8"/>
      <c r="K126" s="6"/>
    </row>
    <row r="127" spans="1:11" x14ac:dyDescent="0.45">
      <c r="A127" s="6"/>
      <c r="B127" s="6"/>
      <c r="C127" s="7"/>
      <c r="D127" s="8"/>
      <c r="E127" s="6"/>
      <c r="F127" s="7"/>
      <c r="G127" s="7"/>
      <c r="H127" s="7"/>
      <c r="I127" s="7"/>
      <c r="J127" s="8"/>
      <c r="K127" s="6"/>
    </row>
    <row r="128" spans="1:11" x14ac:dyDescent="0.45">
      <c r="A128" s="6"/>
      <c r="B128" s="6"/>
      <c r="C128" s="7"/>
      <c r="D128" s="8"/>
      <c r="E128" s="6"/>
      <c r="F128" s="7"/>
      <c r="G128" s="7"/>
      <c r="H128" s="7"/>
      <c r="I128" s="7"/>
      <c r="J128" s="8"/>
      <c r="K128" s="6"/>
    </row>
    <row r="129" spans="1:11" x14ac:dyDescent="0.45">
      <c r="A129" s="6"/>
      <c r="B129" s="6"/>
      <c r="C129" s="7"/>
      <c r="D129" s="8"/>
      <c r="E129" s="6"/>
      <c r="F129" s="7"/>
      <c r="G129" s="7"/>
      <c r="H129" s="7"/>
      <c r="I129" s="7"/>
      <c r="J129" s="8"/>
      <c r="K129" s="6"/>
    </row>
    <row r="130" spans="1:11" x14ac:dyDescent="0.45">
      <c r="A130" s="6"/>
      <c r="B130" s="6"/>
      <c r="C130" s="7"/>
      <c r="D130" s="8"/>
      <c r="E130" s="6"/>
      <c r="F130" s="7"/>
      <c r="G130" s="7"/>
      <c r="H130" s="7"/>
      <c r="I130" s="7"/>
      <c r="J130" s="8"/>
      <c r="K130" s="6"/>
    </row>
    <row r="131" spans="1:11" x14ac:dyDescent="0.45">
      <c r="A131" s="6"/>
      <c r="B131" s="6"/>
      <c r="C131" s="7"/>
      <c r="D131" s="8"/>
      <c r="E131" s="6"/>
      <c r="F131" s="7"/>
      <c r="G131" s="7"/>
      <c r="H131" s="7"/>
      <c r="I131" s="7"/>
      <c r="J131" s="8"/>
      <c r="K131" s="6"/>
    </row>
    <row r="132" spans="1:11" x14ac:dyDescent="0.45">
      <c r="A132" s="6"/>
      <c r="B132" s="6"/>
      <c r="C132" s="7"/>
      <c r="D132" s="8"/>
      <c r="E132" s="6"/>
      <c r="F132" s="7"/>
      <c r="G132" s="7"/>
      <c r="H132" s="7"/>
      <c r="I132" s="7"/>
      <c r="J132" s="8"/>
      <c r="K132" s="6"/>
    </row>
    <row r="133" spans="1:11" x14ac:dyDescent="0.45">
      <c r="A133" s="6"/>
      <c r="B133" s="6"/>
      <c r="C133" s="7"/>
      <c r="D133" s="8"/>
      <c r="E133" s="6"/>
      <c r="F133" s="7"/>
      <c r="G133" s="7"/>
      <c r="H133" s="7"/>
      <c r="I133" s="7"/>
      <c r="J133" s="8"/>
      <c r="K133" s="6"/>
    </row>
    <row r="134" spans="1:11" x14ac:dyDescent="0.45">
      <c r="A134" s="6"/>
      <c r="B134" s="6"/>
      <c r="C134" s="7"/>
      <c r="D134" s="8"/>
      <c r="E134" s="6"/>
      <c r="F134" s="7"/>
      <c r="G134" s="7"/>
      <c r="H134" s="7"/>
      <c r="I134" s="7"/>
      <c r="J134" s="8"/>
      <c r="K134" s="6"/>
    </row>
    <row r="135" spans="1:11" x14ac:dyDescent="0.45">
      <c r="A135" s="6"/>
      <c r="B135" s="6"/>
      <c r="C135" s="7"/>
      <c r="D135" s="8"/>
      <c r="E135" s="6"/>
      <c r="F135" s="7"/>
      <c r="G135" s="7"/>
      <c r="H135" s="7"/>
      <c r="I135" s="7"/>
      <c r="J135" s="8"/>
      <c r="K135" s="6"/>
    </row>
    <row r="136" spans="1:11" x14ac:dyDescent="0.45">
      <c r="A136" s="6"/>
      <c r="B136" s="6"/>
      <c r="C136" s="7"/>
      <c r="D136" s="8"/>
      <c r="E136" s="6"/>
      <c r="F136" s="7"/>
      <c r="G136" s="7"/>
      <c r="H136" s="7"/>
      <c r="I136" s="7"/>
      <c r="J136" s="8"/>
      <c r="K136" s="6"/>
    </row>
    <row r="137" spans="1:11" x14ac:dyDescent="0.45">
      <c r="A137" s="6"/>
      <c r="B137" s="6"/>
      <c r="C137" s="7"/>
      <c r="D137" s="8"/>
      <c r="E137" s="6"/>
      <c r="F137" s="7"/>
      <c r="G137" s="7"/>
      <c r="H137" s="7"/>
      <c r="I137" s="7"/>
      <c r="J137" s="8"/>
      <c r="K137" s="6"/>
    </row>
    <row r="138" spans="1:11" x14ac:dyDescent="0.45">
      <c r="A138" s="6"/>
      <c r="B138" s="6"/>
      <c r="C138" s="7"/>
      <c r="D138" s="8"/>
      <c r="E138" s="6"/>
      <c r="F138" s="7"/>
      <c r="G138" s="7"/>
      <c r="H138" s="7"/>
      <c r="I138" s="7"/>
      <c r="J138" s="8"/>
      <c r="K138" s="6"/>
    </row>
    <row r="139" spans="1:11" x14ac:dyDescent="0.45">
      <c r="A139" s="6"/>
      <c r="B139" s="6"/>
      <c r="C139" s="7"/>
      <c r="D139" s="8"/>
      <c r="E139" s="6"/>
      <c r="F139" s="7"/>
      <c r="G139" s="7"/>
      <c r="H139" s="7"/>
      <c r="I139" s="7"/>
      <c r="J139" s="8"/>
      <c r="K139" s="6"/>
    </row>
    <row r="140" spans="1:11" x14ac:dyDescent="0.45">
      <c r="A140" s="6"/>
      <c r="B140" s="6"/>
      <c r="C140" s="7"/>
      <c r="D140" s="8"/>
      <c r="E140" s="6"/>
      <c r="F140" s="7"/>
      <c r="G140" s="7"/>
      <c r="H140" s="7"/>
      <c r="I140" s="7"/>
      <c r="J140" s="8"/>
      <c r="K140" s="6"/>
    </row>
    <row r="141" spans="1:11" x14ac:dyDescent="0.45">
      <c r="A141" s="6"/>
      <c r="B141" s="6"/>
      <c r="C141" s="7"/>
      <c r="D141" s="8"/>
      <c r="E141" s="6"/>
      <c r="F141" s="7"/>
      <c r="G141" s="7"/>
      <c r="H141" s="7"/>
      <c r="I141" s="7"/>
      <c r="J141" s="8"/>
      <c r="K141" s="6"/>
    </row>
    <row r="142" spans="1:11" x14ac:dyDescent="0.45">
      <c r="A142" s="6"/>
      <c r="B142" s="6"/>
      <c r="C142" s="7"/>
      <c r="D142" s="8"/>
      <c r="E142" s="6"/>
      <c r="F142" s="7"/>
      <c r="G142" s="7"/>
      <c r="H142" s="7"/>
      <c r="I142" s="7"/>
      <c r="J142" s="8"/>
      <c r="K142" s="6"/>
    </row>
    <row r="143" spans="1:11" x14ac:dyDescent="0.45">
      <c r="A143" s="6"/>
      <c r="B143" s="6"/>
      <c r="C143" s="7"/>
      <c r="D143" s="8"/>
      <c r="E143" s="6"/>
      <c r="F143" s="7"/>
      <c r="G143" s="7"/>
      <c r="H143" s="7"/>
      <c r="I143" s="7"/>
      <c r="J143" s="8"/>
      <c r="K143" s="6"/>
    </row>
    <row r="144" spans="1:11" x14ac:dyDescent="0.45">
      <c r="A144" s="6"/>
      <c r="B144" s="6"/>
      <c r="C144" s="7"/>
      <c r="D144" s="8"/>
      <c r="E144" s="6"/>
      <c r="F144" s="7"/>
      <c r="G144" s="7"/>
      <c r="H144" s="7"/>
      <c r="I144" s="7"/>
      <c r="J144" s="8"/>
      <c r="K144" s="6"/>
    </row>
    <row r="145" spans="1:11" x14ac:dyDescent="0.45">
      <c r="A145" s="6"/>
      <c r="B145" s="6"/>
      <c r="C145" s="7"/>
      <c r="D145" s="8"/>
      <c r="E145" s="6"/>
      <c r="F145" s="7"/>
      <c r="G145" s="7"/>
      <c r="H145" s="7"/>
      <c r="I145" s="7"/>
      <c r="J145" s="8"/>
      <c r="K145" s="6"/>
    </row>
    <row r="146" spans="1:11" x14ac:dyDescent="0.45">
      <c r="A146" s="6"/>
      <c r="B146" s="6"/>
      <c r="C146" s="7"/>
      <c r="D146" s="8"/>
      <c r="E146" s="6"/>
      <c r="F146" s="7"/>
      <c r="G146" s="7"/>
      <c r="H146" s="7"/>
      <c r="I146" s="7"/>
      <c r="J146" s="8"/>
      <c r="K146" s="6"/>
    </row>
    <row r="147" spans="1:11" x14ac:dyDescent="0.45">
      <c r="A147" s="6"/>
      <c r="B147" s="6"/>
      <c r="C147" s="7"/>
      <c r="D147" s="8"/>
      <c r="E147" s="6"/>
      <c r="F147" s="7"/>
      <c r="G147" s="7"/>
      <c r="H147" s="7"/>
      <c r="I147" s="7"/>
      <c r="J147" s="8"/>
      <c r="K147" s="6"/>
    </row>
    <row r="148" spans="1:11" x14ac:dyDescent="0.45">
      <c r="A148" s="6"/>
      <c r="B148" s="6"/>
      <c r="C148" s="7"/>
      <c r="D148" s="8"/>
      <c r="E148" s="6"/>
      <c r="F148" s="7"/>
      <c r="G148" s="7"/>
      <c r="H148" s="7"/>
      <c r="I148" s="7"/>
      <c r="J148" s="8"/>
      <c r="K148" s="6"/>
    </row>
    <row r="149" spans="1:11" x14ac:dyDescent="0.45">
      <c r="A149" s="6"/>
      <c r="B149" s="6"/>
      <c r="C149" s="7"/>
      <c r="D149" s="8"/>
      <c r="E149" s="6"/>
      <c r="F149" s="7"/>
      <c r="G149" s="7"/>
      <c r="H149" s="7"/>
      <c r="I149" s="7"/>
      <c r="J149" s="8"/>
      <c r="K149" s="6"/>
    </row>
    <row r="150" spans="1:11" x14ac:dyDescent="0.45">
      <c r="A150" s="6"/>
      <c r="B150" s="6"/>
      <c r="C150" s="7"/>
      <c r="D150" s="8"/>
      <c r="E150" s="6"/>
      <c r="F150" s="7"/>
      <c r="G150" s="7"/>
      <c r="H150" s="7"/>
      <c r="I150" s="7"/>
      <c r="J150" s="8"/>
      <c r="K150" s="6"/>
    </row>
    <row r="151" spans="1:11" x14ac:dyDescent="0.45">
      <c r="A151" s="6"/>
      <c r="B151" s="6"/>
      <c r="C151" s="7"/>
      <c r="D151" s="8"/>
      <c r="E151" s="6"/>
      <c r="F151" s="7"/>
      <c r="G151" s="7"/>
      <c r="H151" s="7"/>
      <c r="I151" s="7"/>
      <c r="J151" s="8"/>
      <c r="K151" s="6"/>
    </row>
    <row r="152" spans="1:11" x14ac:dyDescent="0.45">
      <c r="A152" s="6"/>
      <c r="B152" s="6"/>
      <c r="C152" s="7"/>
      <c r="D152" s="8"/>
      <c r="E152" s="6"/>
      <c r="F152" s="7"/>
      <c r="G152" s="7"/>
      <c r="H152" s="7"/>
      <c r="I152" s="7"/>
      <c r="J152" s="8"/>
      <c r="K152" s="6"/>
    </row>
    <row r="153" spans="1:11" x14ac:dyDescent="0.45">
      <c r="A153" s="6"/>
      <c r="B153" s="6"/>
      <c r="C153" s="7"/>
      <c r="D153" s="8"/>
      <c r="E153" s="6"/>
      <c r="F153" s="7"/>
      <c r="G153" s="7"/>
      <c r="H153" s="7"/>
      <c r="I153" s="7"/>
      <c r="J153" s="8"/>
      <c r="K153" s="6"/>
    </row>
    <row r="154" spans="1:11" x14ac:dyDescent="0.45">
      <c r="A154" s="6"/>
      <c r="B154" s="6"/>
      <c r="C154" s="7"/>
      <c r="D154" s="8"/>
      <c r="E154" s="6"/>
      <c r="F154" s="7"/>
      <c r="G154" s="7"/>
      <c r="H154" s="7"/>
      <c r="I154" s="7"/>
      <c r="J154" s="8"/>
      <c r="K154" s="6"/>
    </row>
    <row r="155" spans="1:11" x14ac:dyDescent="0.45">
      <c r="A155" s="6"/>
      <c r="B155" s="6"/>
      <c r="C155" s="7"/>
      <c r="D155" s="8"/>
      <c r="E155" s="6"/>
      <c r="F155" s="7"/>
      <c r="G155" s="7"/>
      <c r="H155" s="7"/>
      <c r="I155" s="7"/>
      <c r="J155" s="8"/>
      <c r="K155" s="6"/>
    </row>
    <row r="156" spans="1:11" x14ac:dyDescent="0.45">
      <c r="A156" s="6"/>
      <c r="B156" s="6"/>
      <c r="C156" s="7"/>
      <c r="D156" s="8"/>
      <c r="E156" s="6"/>
      <c r="F156" s="7"/>
      <c r="G156" s="7"/>
      <c r="H156" s="7"/>
      <c r="I156" s="7"/>
      <c r="J156" s="8"/>
      <c r="K156" s="6"/>
    </row>
    <row r="157" spans="1:11" x14ac:dyDescent="0.45">
      <c r="A157" s="6"/>
      <c r="B157" s="6"/>
      <c r="C157" s="7"/>
      <c r="D157" s="8"/>
      <c r="E157" s="6"/>
      <c r="F157" s="7"/>
      <c r="G157" s="7"/>
      <c r="H157" s="7"/>
      <c r="I157" s="7"/>
      <c r="J157" s="8"/>
      <c r="K157" s="6"/>
    </row>
    <row r="158" spans="1:11" x14ac:dyDescent="0.45">
      <c r="A158" s="6"/>
      <c r="B158" s="6"/>
      <c r="C158" s="7"/>
      <c r="D158" s="8"/>
      <c r="E158" s="6"/>
      <c r="F158" s="7"/>
      <c r="G158" s="7"/>
      <c r="H158" s="7"/>
      <c r="I158" s="7"/>
      <c r="J158" s="8"/>
      <c r="K158" s="6"/>
    </row>
    <row r="159" spans="1:11" x14ac:dyDescent="0.45">
      <c r="A159" s="6"/>
      <c r="B159" s="6"/>
      <c r="C159" s="7"/>
      <c r="D159" s="8"/>
      <c r="E159" s="6"/>
      <c r="F159" s="7"/>
      <c r="G159" s="7"/>
      <c r="H159" s="7"/>
      <c r="I159" s="7"/>
      <c r="J159" s="8"/>
      <c r="K159" s="6"/>
    </row>
    <row r="160" spans="1:11" x14ac:dyDescent="0.45">
      <c r="A160" s="6"/>
      <c r="B160" s="6"/>
      <c r="C160" s="7"/>
      <c r="D160" s="8"/>
      <c r="E160" s="6"/>
      <c r="F160" s="7"/>
      <c r="G160" s="7"/>
      <c r="H160" s="7"/>
      <c r="I160" s="7"/>
      <c r="J160" s="8"/>
      <c r="K160" s="6"/>
    </row>
    <row r="161" spans="1:11" x14ac:dyDescent="0.45">
      <c r="A161" s="6"/>
      <c r="B161" s="6"/>
      <c r="C161" s="7"/>
      <c r="D161" s="8"/>
      <c r="E161" s="6"/>
      <c r="F161" s="7"/>
      <c r="G161" s="7"/>
      <c r="H161" s="7"/>
      <c r="I161" s="7"/>
      <c r="J161" s="8"/>
      <c r="K161" s="6"/>
    </row>
    <row r="162" spans="1:11" x14ac:dyDescent="0.45">
      <c r="A162" s="6"/>
      <c r="B162" s="6"/>
      <c r="C162" s="7"/>
      <c r="D162" s="8"/>
      <c r="E162" s="6"/>
      <c r="F162" s="7"/>
      <c r="G162" s="7"/>
      <c r="H162" s="7"/>
      <c r="I162" s="7"/>
      <c r="J162" s="8"/>
      <c r="K162" s="6"/>
    </row>
    <row r="163" spans="1:11" x14ac:dyDescent="0.45">
      <c r="A163" s="6"/>
      <c r="B163" s="6"/>
      <c r="C163" s="7"/>
      <c r="D163" s="8"/>
      <c r="E163" s="6"/>
      <c r="F163" s="7"/>
      <c r="G163" s="7"/>
      <c r="H163" s="7"/>
      <c r="I163" s="7"/>
      <c r="J163" s="8"/>
      <c r="K163" s="6"/>
    </row>
    <row r="164" spans="1:11" x14ac:dyDescent="0.45">
      <c r="A164" s="6"/>
      <c r="B164" s="6"/>
      <c r="C164" s="7"/>
      <c r="D164" s="8"/>
      <c r="E164" s="6"/>
      <c r="F164" s="7"/>
      <c r="G164" s="7"/>
      <c r="H164" s="7"/>
      <c r="I164" s="7"/>
      <c r="J164" s="8"/>
      <c r="K164" s="6"/>
    </row>
    <row r="165" spans="1:11" x14ac:dyDescent="0.45">
      <c r="A165" s="6"/>
      <c r="B165" s="6"/>
      <c r="C165" s="7"/>
      <c r="D165" s="8"/>
      <c r="E165" s="6"/>
      <c r="F165" s="7"/>
      <c r="G165" s="7"/>
      <c r="H165" s="7"/>
      <c r="I165" s="7"/>
      <c r="J165" s="8"/>
      <c r="K165" s="6"/>
    </row>
    <row r="166" spans="1:11" x14ac:dyDescent="0.45">
      <c r="A166" s="6"/>
      <c r="B166" s="6"/>
      <c r="C166" s="7"/>
      <c r="D166" s="8"/>
      <c r="E166" s="6"/>
      <c r="F166" s="7"/>
      <c r="G166" s="7"/>
      <c r="H166" s="7"/>
      <c r="I166" s="7"/>
      <c r="J166" s="8"/>
      <c r="K166" s="6"/>
    </row>
    <row r="167" spans="1:11" x14ac:dyDescent="0.45">
      <c r="A167" s="6"/>
      <c r="B167" s="6"/>
      <c r="C167" s="7"/>
      <c r="D167" s="8"/>
      <c r="E167" s="6"/>
      <c r="F167" s="7"/>
      <c r="G167" s="7"/>
      <c r="H167" s="7"/>
      <c r="I167" s="7"/>
      <c r="J167" s="8"/>
      <c r="K167" s="6"/>
    </row>
    <row r="168" spans="1:11" x14ac:dyDescent="0.45">
      <c r="A168" s="6"/>
      <c r="B168" s="6"/>
      <c r="C168" s="7"/>
      <c r="D168" s="8"/>
      <c r="E168" s="6"/>
      <c r="F168" s="7"/>
      <c r="G168" s="7"/>
      <c r="H168" s="7"/>
      <c r="I168" s="7"/>
      <c r="J168" s="8"/>
      <c r="K168" s="6"/>
    </row>
    <row r="169" spans="1:11" x14ac:dyDescent="0.45">
      <c r="A169" s="6"/>
      <c r="B169" s="6"/>
      <c r="C169" s="7"/>
      <c r="D169" s="8"/>
      <c r="E169" s="6"/>
      <c r="F169" s="7"/>
      <c r="G169" s="7"/>
      <c r="H169" s="7"/>
      <c r="I169" s="7"/>
      <c r="J169" s="8"/>
      <c r="K169" s="6"/>
    </row>
    <row r="170" spans="1:11" x14ac:dyDescent="0.45">
      <c r="A170" s="6"/>
      <c r="B170" s="6"/>
      <c r="C170" s="7"/>
      <c r="D170" s="8"/>
      <c r="E170" s="6"/>
      <c r="F170" s="7"/>
      <c r="G170" s="7"/>
      <c r="H170" s="7"/>
      <c r="I170" s="7"/>
      <c r="J170" s="8"/>
      <c r="K170" s="6"/>
    </row>
    <row r="171" spans="1:11" x14ac:dyDescent="0.45">
      <c r="A171" s="6"/>
      <c r="B171" s="6"/>
      <c r="C171" s="7"/>
      <c r="D171" s="8"/>
      <c r="E171" s="6"/>
      <c r="F171" s="7"/>
      <c r="G171" s="7"/>
      <c r="H171" s="7"/>
      <c r="I171" s="7"/>
      <c r="J171" s="8"/>
      <c r="K171" s="6"/>
    </row>
    <row r="172" spans="1:11" x14ac:dyDescent="0.45">
      <c r="A172" s="6"/>
      <c r="B172" s="6"/>
      <c r="C172" s="7"/>
      <c r="D172" s="8"/>
      <c r="E172" s="6"/>
      <c r="F172" s="7"/>
      <c r="G172" s="7"/>
      <c r="H172" s="7"/>
      <c r="I172" s="7"/>
      <c r="J172" s="8"/>
      <c r="K172" s="6"/>
    </row>
    <row r="173" spans="1:11" x14ac:dyDescent="0.45">
      <c r="A173" s="6"/>
      <c r="B173" s="6"/>
      <c r="C173" s="7"/>
      <c r="D173" s="8"/>
      <c r="E173" s="6"/>
      <c r="F173" s="7"/>
      <c r="G173" s="7"/>
      <c r="H173" s="7"/>
      <c r="I173" s="7"/>
      <c r="J173" s="8"/>
      <c r="K173" s="6"/>
    </row>
    <row r="174" spans="1:11" x14ac:dyDescent="0.45">
      <c r="A174" s="6"/>
      <c r="B174" s="6"/>
      <c r="C174" s="7"/>
      <c r="D174" s="8"/>
      <c r="E174" s="6"/>
      <c r="F174" s="7"/>
      <c r="G174" s="7"/>
      <c r="H174" s="7"/>
      <c r="I174" s="7"/>
      <c r="J174" s="8"/>
      <c r="K174" s="6"/>
    </row>
    <row r="175" spans="1:11" x14ac:dyDescent="0.45">
      <c r="A175" s="6"/>
      <c r="B175" s="6"/>
      <c r="C175" s="7"/>
      <c r="D175" s="8"/>
      <c r="E175" s="6"/>
      <c r="F175" s="7"/>
      <c r="G175" s="7"/>
      <c r="H175" s="7"/>
      <c r="I175" s="7"/>
      <c r="J175" s="8"/>
      <c r="K175" s="6"/>
    </row>
    <row r="176" spans="1:11" x14ac:dyDescent="0.45">
      <c r="A176" s="6"/>
      <c r="B176" s="6"/>
      <c r="C176" s="7"/>
      <c r="D176" s="8"/>
      <c r="E176" s="6"/>
      <c r="F176" s="7"/>
      <c r="G176" s="7"/>
      <c r="H176" s="7"/>
      <c r="I176" s="7"/>
      <c r="J176" s="8"/>
      <c r="K176" s="6"/>
    </row>
    <row r="177" spans="1:11" x14ac:dyDescent="0.45">
      <c r="A177" s="6"/>
      <c r="B177" s="6"/>
      <c r="C177" s="7"/>
      <c r="D177" s="8"/>
      <c r="E177" s="6"/>
      <c r="F177" s="7"/>
      <c r="G177" s="7"/>
      <c r="H177" s="7"/>
      <c r="I177" s="7"/>
      <c r="J177" s="8"/>
      <c r="K177" s="6"/>
    </row>
    <row r="178" spans="1:11" x14ac:dyDescent="0.45">
      <c r="A178" s="6"/>
      <c r="B178" s="6"/>
      <c r="C178" s="7"/>
      <c r="D178" s="8"/>
      <c r="E178" s="6"/>
      <c r="F178" s="7"/>
      <c r="G178" s="7"/>
      <c r="H178" s="7"/>
      <c r="I178" s="7"/>
      <c r="J178" s="8"/>
      <c r="K178" s="6"/>
    </row>
    <row r="179" spans="1:11" x14ac:dyDescent="0.45">
      <c r="A179" s="6"/>
      <c r="B179" s="6"/>
      <c r="C179" s="7"/>
      <c r="D179" s="8"/>
      <c r="E179" s="6"/>
      <c r="F179" s="7"/>
      <c r="G179" s="7"/>
      <c r="H179" s="7"/>
      <c r="I179" s="7"/>
      <c r="J179" s="8"/>
      <c r="K179" s="6"/>
    </row>
    <row r="180" spans="1:11" x14ac:dyDescent="0.45">
      <c r="A180" s="6"/>
      <c r="B180" s="6"/>
      <c r="C180" s="7"/>
      <c r="D180" s="8"/>
      <c r="E180" s="6"/>
      <c r="F180" s="7"/>
      <c r="G180" s="7"/>
      <c r="H180" s="7"/>
      <c r="I180" s="7"/>
      <c r="J180" s="8"/>
      <c r="K180" s="6"/>
    </row>
    <row r="181" spans="1:11" x14ac:dyDescent="0.45">
      <c r="A181" s="6"/>
      <c r="B181" s="6"/>
      <c r="C181" s="7"/>
      <c r="D181" s="8"/>
      <c r="E181" s="6"/>
      <c r="F181" s="7"/>
      <c r="G181" s="7"/>
      <c r="H181" s="7"/>
      <c r="I181" s="7"/>
      <c r="J181" s="8"/>
      <c r="K181" s="6"/>
    </row>
    <row r="182" spans="1:11" x14ac:dyDescent="0.45">
      <c r="A182" s="6"/>
      <c r="B182" s="6"/>
      <c r="C182" s="7"/>
      <c r="D182" s="8"/>
      <c r="E182" s="6"/>
      <c r="F182" s="7"/>
      <c r="G182" s="7"/>
      <c r="H182" s="7"/>
      <c r="I182" s="7"/>
      <c r="J182" s="8"/>
      <c r="K182" s="6"/>
    </row>
    <row r="183" spans="1:11" x14ac:dyDescent="0.45">
      <c r="A183" s="6"/>
      <c r="B183" s="6"/>
      <c r="C183" s="7"/>
      <c r="D183" s="8"/>
      <c r="E183" s="6"/>
      <c r="F183" s="7"/>
      <c r="G183" s="7"/>
      <c r="H183" s="7"/>
      <c r="I183" s="7"/>
      <c r="J183" s="8"/>
      <c r="K183" s="6"/>
    </row>
    <row r="184" spans="1:11" x14ac:dyDescent="0.45">
      <c r="A184" s="6"/>
      <c r="B184" s="6"/>
      <c r="C184" s="7"/>
      <c r="D184" s="8"/>
      <c r="E184" s="6"/>
      <c r="F184" s="7"/>
      <c r="G184" s="7"/>
      <c r="H184" s="7"/>
      <c r="I184" s="7"/>
      <c r="J184" s="8"/>
      <c r="K184" s="6"/>
    </row>
    <row r="185" spans="1:11" x14ac:dyDescent="0.45">
      <c r="A185" s="6"/>
      <c r="B185" s="6"/>
      <c r="C185" s="7"/>
      <c r="D185" s="8"/>
      <c r="E185" s="6"/>
      <c r="F185" s="7"/>
      <c r="G185" s="7"/>
      <c r="H185" s="7"/>
      <c r="I185" s="7"/>
      <c r="J185" s="8"/>
      <c r="K185" s="6"/>
    </row>
    <row r="186" spans="1:11" x14ac:dyDescent="0.45">
      <c r="A186" s="6"/>
      <c r="B186" s="6"/>
      <c r="C186" s="7"/>
      <c r="D186" s="8"/>
      <c r="E186" s="6"/>
      <c r="F186" s="7"/>
      <c r="G186" s="7"/>
      <c r="H186" s="7"/>
      <c r="I186" s="7"/>
      <c r="J186" s="8"/>
      <c r="K186" s="6"/>
    </row>
    <row r="187" spans="1:11" x14ac:dyDescent="0.45">
      <c r="A187" s="6"/>
      <c r="B187" s="6"/>
      <c r="C187" s="7"/>
      <c r="D187" s="8"/>
      <c r="E187" s="6"/>
      <c r="F187" s="7"/>
      <c r="G187" s="7"/>
      <c r="H187" s="7"/>
      <c r="I187" s="7"/>
      <c r="J187" s="8"/>
      <c r="K187" s="6"/>
    </row>
    <row r="188" spans="1:11" x14ac:dyDescent="0.45">
      <c r="A188" s="6"/>
      <c r="B188" s="6"/>
      <c r="C188" s="7"/>
      <c r="D188" s="8"/>
      <c r="E188" s="6"/>
      <c r="F188" s="7"/>
      <c r="G188" s="7"/>
      <c r="H188" s="7"/>
      <c r="I188" s="7"/>
      <c r="J188" s="8"/>
      <c r="K188" s="6"/>
    </row>
    <row r="189" spans="1:11" x14ac:dyDescent="0.45">
      <c r="A189" s="6"/>
      <c r="B189" s="6"/>
      <c r="C189" s="7"/>
      <c r="D189" s="8"/>
      <c r="E189" s="6"/>
      <c r="F189" s="7"/>
      <c r="G189" s="7"/>
      <c r="H189" s="7"/>
      <c r="I189" s="7"/>
      <c r="J189" s="8"/>
      <c r="K189" s="6"/>
    </row>
    <row r="190" spans="1:11" x14ac:dyDescent="0.45">
      <c r="A190" s="6"/>
      <c r="B190" s="6"/>
      <c r="C190" s="7"/>
      <c r="D190" s="8"/>
      <c r="E190" s="6"/>
      <c r="F190" s="7"/>
      <c r="G190" s="7"/>
      <c r="H190" s="7"/>
      <c r="I190" s="7"/>
      <c r="J190" s="8"/>
      <c r="K190" s="6"/>
    </row>
    <row r="191" spans="1:11" x14ac:dyDescent="0.45">
      <c r="A191" s="6"/>
      <c r="B191" s="6"/>
      <c r="C191" s="7"/>
      <c r="D191" s="8"/>
      <c r="E191" s="6"/>
      <c r="F191" s="7"/>
      <c r="G191" s="7"/>
      <c r="H191" s="7"/>
      <c r="I191" s="7"/>
      <c r="J191" s="8"/>
      <c r="K191" s="6"/>
    </row>
    <row r="192" spans="1:11" x14ac:dyDescent="0.45">
      <c r="A192" s="6"/>
      <c r="B192" s="6"/>
      <c r="C192" s="7"/>
      <c r="D192" s="8"/>
      <c r="E192" s="6"/>
      <c r="F192" s="7"/>
      <c r="G192" s="7"/>
      <c r="H192" s="7"/>
      <c r="I192" s="7"/>
      <c r="J192" s="8"/>
      <c r="K192" s="6"/>
    </row>
    <row r="193" spans="1:11" x14ac:dyDescent="0.45">
      <c r="A193" s="6"/>
      <c r="B193" s="6"/>
      <c r="C193" s="7"/>
      <c r="D193" s="8"/>
      <c r="E193" s="6"/>
      <c r="F193" s="7"/>
      <c r="G193" s="7"/>
      <c r="H193" s="7"/>
      <c r="I193" s="7"/>
      <c r="J193" s="8"/>
      <c r="K193" s="6"/>
    </row>
    <row r="194" spans="1:11" x14ac:dyDescent="0.45">
      <c r="A194" s="6"/>
      <c r="B194" s="6"/>
      <c r="C194" s="7"/>
      <c r="D194" s="8"/>
      <c r="E194" s="6"/>
      <c r="F194" s="7"/>
      <c r="G194" s="7"/>
      <c r="H194" s="7"/>
      <c r="I194" s="7"/>
      <c r="J194" s="8"/>
      <c r="K194" s="6"/>
    </row>
    <row r="195" spans="1:11" x14ac:dyDescent="0.45">
      <c r="A195" s="6"/>
      <c r="B195" s="6"/>
      <c r="C195" s="7"/>
      <c r="D195" s="8"/>
      <c r="E195" s="6"/>
      <c r="F195" s="7"/>
      <c r="G195" s="7"/>
      <c r="H195" s="7"/>
      <c r="I195" s="7"/>
      <c r="J195" s="8"/>
      <c r="K195" s="6"/>
    </row>
    <row r="196" spans="1:11" x14ac:dyDescent="0.45">
      <c r="A196" s="6"/>
      <c r="B196" s="6"/>
      <c r="C196" s="7"/>
      <c r="D196" s="8"/>
      <c r="E196" s="6"/>
      <c r="F196" s="7"/>
      <c r="G196" s="7"/>
      <c r="H196" s="7"/>
      <c r="I196" s="7"/>
      <c r="J196" s="8"/>
      <c r="K196" s="6"/>
    </row>
    <row r="197" spans="1:11" x14ac:dyDescent="0.45">
      <c r="A197" s="6"/>
      <c r="B197" s="6"/>
      <c r="C197" s="7"/>
      <c r="D197" s="8"/>
      <c r="E197" s="6"/>
      <c r="F197" s="7"/>
      <c r="G197" s="7"/>
      <c r="H197" s="7"/>
      <c r="I197" s="7"/>
      <c r="J197" s="8"/>
      <c r="K197" s="6"/>
    </row>
    <row r="198" spans="1:11" x14ac:dyDescent="0.45">
      <c r="A198" s="6"/>
      <c r="B198" s="6"/>
      <c r="C198" s="7"/>
      <c r="D198" s="8"/>
      <c r="E198" s="6"/>
      <c r="F198" s="7"/>
      <c r="G198" s="7"/>
      <c r="H198" s="7"/>
      <c r="I198" s="7"/>
      <c r="J198" s="8"/>
      <c r="K198" s="6"/>
    </row>
    <row r="199" spans="1:11" x14ac:dyDescent="0.45">
      <c r="A199" s="6"/>
      <c r="B199" s="6"/>
      <c r="C199" s="7"/>
      <c r="D199" s="8"/>
      <c r="E199" s="6"/>
      <c r="F199" s="7"/>
      <c r="G199" s="7"/>
      <c r="H199" s="7"/>
      <c r="I199" s="7"/>
      <c r="J199" s="8"/>
      <c r="K199" s="6"/>
    </row>
    <row r="200" spans="1:11" x14ac:dyDescent="0.45">
      <c r="A200" s="6"/>
      <c r="B200" s="6"/>
      <c r="C200" s="7"/>
      <c r="D200" s="8"/>
      <c r="E200" s="6"/>
      <c r="F200" s="7"/>
      <c r="G200" s="7"/>
      <c r="H200" s="7"/>
      <c r="I200" s="7"/>
      <c r="J200" s="8"/>
      <c r="K200" s="6"/>
    </row>
    <row r="201" spans="1:11" x14ac:dyDescent="0.45">
      <c r="A201" s="6"/>
      <c r="B201" s="6"/>
      <c r="C201" s="7"/>
      <c r="D201" s="8"/>
      <c r="E201" s="6"/>
      <c r="F201" s="7"/>
      <c r="G201" s="7"/>
      <c r="H201" s="7"/>
      <c r="I201" s="7"/>
      <c r="J201" s="8"/>
      <c r="K201" s="6"/>
    </row>
    <row r="202" spans="1:11" x14ac:dyDescent="0.45">
      <c r="A202" s="6"/>
      <c r="B202" s="6"/>
      <c r="C202" s="7"/>
      <c r="D202" s="8"/>
      <c r="E202" s="6"/>
      <c r="F202" s="7"/>
      <c r="G202" s="7"/>
      <c r="H202" s="7"/>
      <c r="I202" s="7"/>
      <c r="J202" s="8"/>
      <c r="K202" s="6"/>
    </row>
    <row r="203" spans="1:11" x14ac:dyDescent="0.45">
      <c r="A203" s="6"/>
      <c r="B203" s="6"/>
      <c r="C203" s="7"/>
      <c r="D203" s="8"/>
      <c r="E203" s="6"/>
      <c r="F203" s="7"/>
      <c r="G203" s="7"/>
      <c r="H203" s="7"/>
      <c r="I203" s="7"/>
      <c r="J203" s="8"/>
      <c r="K203" s="6"/>
    </row>
    <row r="204" spans="1:11" x14ac:dyDescent="0.45">
      <c r="A204" s="6"/>
      <c r="B204" s="6"/>
      <c r="C204" s="7"/>
      <c r="D204" s="8"/>
      <c r="E204" s="6"/>
      <c r="F204" s="7"/>
      <c r="G204" s="7"/>
      <c r="H204" s="7"/>
      <c r="I204" s="7"/>
      <c r="J204" s="8"/>
      <c r="K204" s="6"/>
    </row>
    <row r="205" spans="1:11" x14ac:dyDescent="0.45">
      <c r="A205" s="6"/>
      <c r="B205" s="6"/>
      <c r="C205" s="7"/>
      <c r="D205" s="8"/>
      <c r="E205" s="6"/>
      <c r="F205" s="7"/>
      <c r="G205" s="7"/>
      <c r="H205" s="7"/>
      <c r="I205" s="7"/>
      <c r="J205" s="8"/>
      <c r="K205" s="6"/>
    </row>
    <row r="206" spans="1:11" x14ac:dyDescent="0.45">
      <c r="A206" s="6"/>
      <c r="B206" s="6"/>
      <c r="C206" s="7"/>
      <c r="D206" s="8"/>
      <c r="E206" s="6"/>
      <c r="F206" s="7"/>
      <c r="G206" s="7"/>
      <c r="H206" s="7"/>
      <c r="I206" s="7"/>
      <c r="J206" s="8"/>
      <c r="K206" s="6"/>
    </row>
    <row r="207" spans="1:11" x14ac:dyDescent="0.45">
      <c r="A207" s="6"/>
      <c r="B207" s="6"/>
      <c r="C207" s="7"/>
      <c r="D207" s="8"/>
      <c r="E207" s="6"/>
      <c r="F207" s="7"/>
      <c r="G207" s="7"/>
      <c r="H207" s="7"/>
      <c r="I207" s="7"/>
      <c r="J207" s="8"/>
      <c r="K207" s="6"/>
    </row>
    <row r="208" spans="1:11" x14ac:dyDescent="0.45">
      <c r="A208" s="6"/>
      <c r="B208" s="6"/>
      <c r="C208" s="7"/>
      <c r="D208" s="8"/>
      <c r="E208" s="6"/>
      <c r="F208" s="7"/>
      <c r="G208" s="7"/>
      <c r="H208" s="7"/>
      <c r="I208" s="7"/>
      <c r="J208" s="8"/>
      <c r="K208" s="6"/>
    </row>
    <row r="209" spans="1:11" x14ac:dyDescent="0.45">
      <c r="A209" s="6"/>
      <c r="B209" s="6"/>
      <c r="C209" s="7"/>
      <c r="D209" s="8"/>
      <c r="E209" s="6"/>
      <c r="F209" s="7"/>
      <c r="G209" s="7"/>
      <c r="H209" s="7"/>
      <c r="I209" s="7"/>
      <c r="J209" s="8"/>
      <c r="K209" s="6"/>
    </row>
    <row r="210" spans="1:11" x14ac:dyDescent="0.45">
      <c r="A210" s="6"/>
      <c r="B210" s="6"/>
      <c r="C210" s="7"/>
      <c r="D210" s="8"/>
      <c r="E210" s="6"/>
      <c r="F210" s="7"/>
      <c r="G210" s="7"/>
      <c r="H210" s="7"/>
      <c r="I210" s="7"/>
      <c r="J210" s="8"/>
      <c r="K210" s="6"/>
    </row>
    <row r="211" spans="1:11" x14ac:dyDescent="0.45">
      <c r="A211" s="6"/>
      <c r="B211" s="6"/>
      <c r="C211" s="7"/>
      <c r="D211" s="8"/>
      <c r="E211" s="6"/>
      <c r="F211" s="7"/>
      <c r="G211" s="7"/>
      <c r="H211" s="7"/>
      <c r="I211" s="7"/>
      <c r="J211" s="8"/>
      <c r="K211" s="6"/>
    </row>
    <row r="212" spans="1:11" x14ac:dyDescent="0.45">
      <c r="A212" s="6"/>
      <c r="B212" s="6"/>
      <c r="C212" s="7"/>
      <c r="D212" s="8"/>
      <c r="E212" s="6"/>
      <c r="F212" s="7"/>
      <c r="G212" s="7"/>
      <c r="H212" s="7"/>
      <c r="I212" s="7"/>
      <c r="J212" s="8"/>
      <c r="K212" s="6"/>
    </row>
    <row r="213" spans="1:11" x14ac:dyDescent="0.45">
      <c r="A213" s="6"/>
      <c r="B213" s="6"/>
      <c r="C213" s="7"/>
      <c r="D213" s="8"/>
      <c r="E213" s="6"/>
      <c r="F213" s="7"/>
      <c r="G213" s="7"/>
      <c r="H213" s="7"/>
      <c r="I213" s="7"/>
      <c r="J213" s="8"/>
      <c r="K213" s="6"/>
    </row>
    <row r="214" spans="1:11" x14ac:dyDescent="0.45">
      <c r="A214" s="6"/>
      <c r="B214" s="6"/>
      <c r="C214" s="7"/>
      <c r="D214" s="8"/>
      <c r="E214" s="6"/>
      <c r="F214" s="7"/>
      <c r="G214" s="7"/>
      <c r="H214" s="7"/>
      <c r="I214" s="7"/>
      <c r="J214" s="8"/>
      <c r="K214" s="6"/>
    </row>
    <row r="215" spans="1:11" x14ac:dyDescent="0.45">
      <c r="A215" s="6"/>
      <c r="B215" s="6"/>
      <c r="C215" s="7"/>
      <c r="D215" s="8"/>
      <c r="E215" s="6"/>
      <c r="F215" s="7"/>
      <c r="G215" s="7"/>
      <c r="H215" s="7"/>
      <c r="I215" s="7"/>
      <c r="J215" s="8"/>
      <c r="K215" s="6"/>
    </row>
    <row r="216" spans="1:11" x14ac:dyDescent="0.45">
      <c r="A216" s="6"/>
      <c r="B216" s="6"/>
      <c r="C216" s="7"/>
      <c r="D216" s="8"/>
      <c r="E216" s="6"/>
      <c r="F216" s="7"/>
      <c r="G216" s="7"/>
      <c r="H216" s="7"/>
      <c r="I216" s="7"/>
      <c r="J216" s="8"/>
      <c r="K216" s="6"/>
    </row>
    <row r="217" spans="1:11" x14ac:dyDescent="0.45">
      <c r="A217" s="6"/>
      <c r="B217" s="6"/>
      <c r="C217" s="7"/>
      <c r="D217" s="8"/>
      <c r="E217" s="6"/>
      <c r="F217" s="7"/>
      <c r="G217" s="7"/>
      <c r="H217" s="7"/>
      <c r="I217" s="7"/>
      <c r="J217" s="8"/>
      <c r="K217" s="6"/>
    </row>
    <row r="218" spans="1:11" x14ac:dyDescent="0.45">
      <c r="A218" s="6"/>
      <c r="B218" s="6"/>
      <c r="C218" s="7"/>
      <c r="D218" s="8"/>
      <c r="E218" s="6"/>
      <c r="F218" s="7"/>
      <c r="G218" s="7"/>
      <c r="H218" s="7"/>
      <c r="I218" s="7"/>
      <c r="J218" s="8"/>
      <c r="K218" s="6"/>
    </row>
    <row r="219" spans="1:11" x14ac:dyDescent="0.45">
      <c r="A219" s="6"/>
      <c r="B219" s="6"/>
      <c r="C219" s="7"/>
      <c r="D219" s="8"/>
      <c r="E219" s="6"/>
      <c r="F219" s="7"/>
      <c r="G219" s="7"/>
      <c r="H219" s="7"/>
      <c r="I219" s="7"/>
      <c r="J219" s="8"/>
      <c r="K219" s="6"/>
    </row>
    <row r="220" spans="1:11" x14ac:dyDescent="0.45">
      <c r="A220" s="6"/>
      <c r="B220" s="6"/>
      <c r="C220" s="7"/>
      <c r="D220" s="8"/>
      <c r="E220" s="6"/>
      <c r="F220" s="7"/>
      <c r="G220" s="7"/>
      <c r="H220" s="7"/>
      <c r="I220" s="7"/>
      <c r="J220" s="8"/>
      <c r="K220" s="6"/>
    </row>
    <row r="221" spans="1:11" x14ac:dyDescent="0.45">
      <c r="A221" s="6"/>
      <c r="B221" s="6"/>
      <c r="C221" s="7"/>
      <c r="D221" s="8"/>
      <c r="E221" s="6"/>
      <c r="F221" s="7"/>
      <c r="G221" s="7"/>
      <c r="H221" s="7"/>
      <c r="I221" s="7"/>
      <c r="J221" s="8"/>
      <c r="K221" s="6"/>
    </row>
    <row r="222" spans="1:11" x14ac:dyDescent="0.45">
      <c r="A222" s="6"/>
      <c r="B222" s="6"/>
      <c r="C222" s="7"/>
      <c r="D222" s="8"/>
      <c r="E222" s="6"/>
      <c r="F222" s="7"/>
      <c r="G222" s="7"/>
      <c r="H222" s="7"/>
      <c r="I222" s="7"/>
      <c r="J222" s="8"/>
      <c r="K222" s="6"/>
    </row>
    <row r="223" spans="1:11" x14ac:dyDescent="0.45">
      <c r="A223" s="6"/>
      <c r="B223" s="6"/>
      <c r="C223" s="7"/>
      <c r="D223" s="8"/>
      <c r="E223" s="6"/>
      <c r="F223" s="7"/>
      <c r="G223" s="7"/>
      <c r="H223" s="7"/>
      <c r="I223" s="7"/>
      <c r="J223" s="8"/>
      <c r="K223" s="6"/>
    </row>
    <row r="224" spans="1:11" x14ac:dyDescent="0.45">
      <c r="A224" s="6"/>
      <c r="B224" s="6"/>
      <c r="C224" s="7"/>
      <c r="D224" s="8"/>
      <c r="E224" s="6"/>
      <c r="F224" s="7"/>
      <c r="G224" s="7"/>
      <c r="H224" s="7"/>
      <c r="I224" s="7"/>
      <c r="J224" s="8"/>
      <c r="K224" s="6"/>
    </row>
    <row r="225" spans="1:11" x14ac:dyDescent="0.45">
      <c r="A225" s="6"/>
      <c r="B225" s="6"/>
      <c r="C225" s="7"/>
      <c r="D225" s="8"/>
      <c r="E225" s="6"/>
      <c r="F225" s="7"/>
      <c r="G225" s="7"/>
      <c r="H225" s="7"/>
      <c r="I225" s="7"/>
      <c r="J225" s="8"/>
      <c r="K225" s="6"/>
    </row>
    <row r="226" spans="1:11" x14ac:dyDescent="0.45">
      <c r="A226" s="6"/>
      <c r="B226" s="6"/>
      <c r="C226" s="7"/>
      <c r="D226" s="8"/>
      <c r="E226" s="6"/>
      <c r="F226" s="7"/>
      <c r="G226" s="7"/>
      <c r="H226" s="7"/>
      <c r="I226" s="7"/>
      <c r="J226" s="8"/>
      <c r="K226" s="6"/>
    </row>
    <row r="227" spans="1:11" x14ac:dyDescent="0.45">
      <c r="A227" s="6"/>
      <c r="B227" s="6"/>
      <c r="C227" s="7"/>
      <c r="D227" s="8"/>
      <c r="E227" s="6"/>
      <c r="F227" s="7"/>
      <c r="G227" s="7"/>
      <c r="H227" s="7"/>
      <c r="I227" s="7"/>
      <c r="J227" s="8"/>
      <c r="K227" s="6"/>
    </row>
    <row r="228" spans="1:11" x14ac:dyDescent="0.45">
      <c r="A228" s="6"/>
      <c r="B228" s="6"/>
      <c r="C228" s="7"/>
      <c r="D228" s="8"/>
      <c r="E228" s="6"/>
      <c r="F228" s="7"/>
      <c r="G228" s="7"/>
      <c r="H228" s="7"/>
      <c r="I228" s="7"/>
      <c r="J228" s="8"/>
      <c r="K228" s="6"/>
    </row>
    <row r="229" spans="1:11" x14ac:dyDescent="0.45">
      <c r="A229" s="6"/>
      <c r="B229" s="6"/>
      <c r="C229" s="7"/>
      <c r="D229" s="8"/>
      <c r="E229" s="6"/>
      <c r="F229" s="7"/>
      <c r="G229" s="7"/>
      <c r="H229" s="7"/>
      <c r="I229" s="7"/>
      <c r="J229" s="8"/>
      <c r="K229" s="6"/>
    </row>
    <row r="230" spans="1:11" x14ac:dyDescent="0.45">
      <c r="A230" s="6"/>
      <c r="B230" s="6"/>
      <c r="C230" s="7"/>
      <c r="D230" s="8"/>
      <c r="E230" s="6"/>
      <c r="F230" s="7"/>
      <c r="G230" s="7"/>
      <c r="H230" s="7"/>
      <c r="I230" s="7"/>
      <c r="J230" s="8"/>
      <c r="K230" s="6"/>
    </row>
    <row r="231" spans="1:11" x14ac:dyDescent="0.45">
      <c r="A231" s="6"/>
      <c r="B231" s="6"/>
      <c r="C231" s="7"/>
      <c r="D231" s="8"/>
      <c r="E231" s="6"/>
      <c r="F231" s="7"/>
      <c r="G231" s="7"/>
      <c r="H231" s="7"/>
      <c r="I231" s="7"/>
      <c r="J231" s="8"/>
      <c r="K231" s="6"/>
    </row>
    <row r="232" spans="1:11" x14ac:dyDescent="0.45">
      <c r="A232" s="6"/>
      <c r="B232" s="6"/>
      <c r="C232" s="7"/>
      <c r="D232" s="8"/>
      <c r="E232" s="6"/>
      <c r="F232" s="7"/>
      <c r="G232" s="7"/>
      <c r="H232" s="7"/>
      <c r="I232" s="7"/>
      <c r="J232" s="8"/>
      <c r="K232" s="6"/>
    </row>
    <row r="233" spans="1:11" x14ac:dyDescent="0.45">
      <c r="A233" s="6"/>
      <c r="B233" s="6"/>
      <c r="C233" s="7"/>
      <c r="D233" s="8"/>
      <c r="E233" s="6"/>
      <c r="F233" s="7"/>
      <c r="G233" s="7"/>
      <c r="H233" s="7"/>
      <c r="I233" s="7"/>
      <c r="J233" s="8"/>
      <c r="K233" s="6"/>
    </row>
    <row r="234" spans="1:11" x14ac:dyDescent="0.45">
      <c r="A234" s="6"/>
      <c r="B234" s="6"/>
      <c r="C234" s="7"/>
      <c r="D234" s="8"/>
      <c r="E234" s="6"/>
      <c r="F234" s="7"/>
      <c r="G234" s="7"/>
      <c r="H234" s="7"/>
      <c r="I234" s="7"/>
      <c r="J234" s="8"/>
      <c r="K234" s="6"/>
    </row>
    <row r="235" spans="1:11" x14ac:dyDescent="0.45">
      <c r="A235" s="6"/>
      <c r="B235" s="6"/>
      <c r="C235" s="7"/>
      <c r="D235" s="8"/>
      <c r="E235" s="6"/>
      <c r="F235" s="7"/>
      <c r="G235" s="7"/>
      <c r="H235" s="7"/>
      <c r="I235" s="7"/>
      <c r="J235" s="8"/>
      <c r="K235" s="6"/>
    </row>
    <row r="236" spans="1:11" x14ac:dyDescent="0.45">
      <c r="A236" s="6"/>
      <c r="B236" s="6"/>
      <c r="C236" s="7"/>
      <c r="D236" s="8"/>
      <c r="E236" s="6"/>
      <c r="F236" s="7"/>
      <c r="G236" s="7"/>
      <c r="H236" s="7"/>
      <c r="I236" s="7"/>
      <c r="J236" s="8"/>
      <c r="K236" s="6"/>
    </row>
    <row r="237" spans="1:11" x14ac:dyDescent="0.45">
      <c r="A237" s="6"/>
      <c r="B237" s="6"/>
      <c r="C237" s="7"/>
      <c r="D237" s="8"/>
      <c r="E237" s="6"/>
      <c r="F237" s="7"/>
      <c r="G237" s="7"/>
      <c r="H237" s="7"/>
      <c r="I237" s="7"/>
      <c r="J237" s="8"/>
      <c r="K237" s="6"/>
    </row>
    <row r="238" spans="1:11" x14ac:dyDescent="0.45">
      <c r="A238" s="6"/>
      <c r="B238" s="6"/>
      <c r="C238" s="7"/>
      <c r="D238" s="8"/>
      <c r="E238" s="6"/>
      <c r="F238" s="7"/>
      <c r="G238" s="7"/>
      <c r="H238" s="7"/>
      <c r="I238" s="7"/>
      <c r="J238" s="8"/>
      <c r="K238" s="6"/>
    </row>
    <row r="239" spans="1:11" x14ac:dyDescent="0.45">
      <c r="A239" s="6"/>
      <c r="B239" s="6"/>
      <c r="C239" s="7"/>
      <c r="D239" s="8"/>
      <c r="E239" s="6"/>
      <c r="F239" s="7"/>
      <c r="G239" s="7"/>
      <c r="H239" s="7"/>
      <c r="I239" s="7"/>
      <c r="J239" s="8"/>
      <c r="K239" s="6"/>
    </row>
    <row r="240" spans="1:11" x14ac:dyDescent="0.45">
      <c r="A240" s="6"/>
      <c r="B240" s="6"/>
      <c r="C240" s="7"/>
      <c r="D240" s="8"/>
      <c r="E240" s="6"/>
      <c r="F240" s="7"/>
      <c r="G240" s="7"/>
      <c r="H240" s="7"/>
      <c r="I240" s="7"/>
      <c r="J240" s="8"/>
      <c r="K240" s="6"/>
    </row>
    <row r="241" spans="1:11" x14ac:dyDescent="0.45">
      <c r="A241" s="6"/>
      <c r="B241" s="6"/>
      <c r="C241" s="7"/>
      <c r="D241" s="8"/>
      <c r="E241" s="6"/>
      <c r="F241" s="7"/>
      <c r="G241" s="7"/>
      <c r="H241" s="7"/>
      <c r="I241" s="7"/>
      <c r="J241" s="8"/>
      <c r="K241" s="6"/>
    </row>
    <row r="242" spans="1:11" x14ac:dyDescent="0.45">
      <c r="A242" s="6"/>
      <c r="B242" s="6"/>
      <c r="C242" s="7"/>
      <c r="D242" s="8"/>
      <c r="E242" s="6"/>
      <c r="F242" s="7"/>
      <c r="G242" s="7"/>
      <c r="H242" s="7"/>
      <c r="I242" s="7"/>
      <c r="J242" s="8"/>
      <c r="K242" s="6"/>
    </row>
    <row r="243" spans="1:11" x14ac:dyDescent="0.45">
      <c r="A243" s="6"/>
      <c r="B243" s="6"/>
      <c r="C243" s="7"/>
      <c r="D243" s="8"/>
      <c r="E243" s="6"/>
      <c r="F243" s="7"/>
      <c r="G243" s="7"/>
      <c r="H243" s="7"/>
      <c r="I243" s="7"/>
      <c r="J243" s="8"/>
      <c r="K243" s="6"/>
    </row>
    <row r="244" spans="1:11" x14ac:dyDescent="0.45">
      <c r="A244" s="6"/>
      <c r="B244" s="6"/>
      <c r="C244" s="7"/>
      <c r="D244" s="8"/>
      <c r="E244" s="6"/>
      <c r="F244" s="7"/>
      <c r="G244" s="7"/>
      <c r="H244" s="7"/>
      <c r="I244" s="7"/>
      <c r="J244" s="8"/>
      <c r="K244" s="6"/>
    </row>
  </sheetData>
  <mergeCells count="32">
    <mergeCell ref="A2:J2"/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G6:J6"/>
    <mergeCell ref="A8:A42"/>
    <mergeCell ref="B8:B42"/>
    <mergeCell ref="C8:C42"/>
    <mergeCell ref="D8:D15"/>
    <mergeCell ref="D17:D24"/>
    <mergeCell ref="D26:D33"/>
    <mergeCell ref="D35:D42"/>
    <mergeCell ref="A45:A79"/>
    <mergeCell ref="B45:B79"/>
    <mergeCell ref="C45:C79"/>
    <mergeCell ref="D45:D52"/>
    <mergeCell ref="D54:D61"/>
    <mergeCell ref="D63:D70"/>
    <mergeCell ref="D72:D79"/>
    <mergeCell ref="A82:A116"/>
    <mergeCell ref="B82:B116"/>
    <mergeCell ref="C82:C116"/>
    <mergeCell ref="D82:D89"/>
    <mergeCell ref="D91:D98"/>
    <mergeCell ref="D100:D107"/>
    <mergeCell ref="D109:D1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MODIF4</vt:lpstr>
      <vt:lpstr>MODIF1 </vt:lpstr>
      <vt:lpstr>General (2)</vt:lpstr>
      <vt:lpstr>General</vt:lpstr>
      <vt:lpstr>Ingresos</vt:lpstr>
      <vt:lpstr>Egresos</vt:lpstr>
      <vt:lpstr>Detalle origen y aplicación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Calero Gaitán</dc:creator>
  <cp:lastModifiedBy>Vladimir Calero Gaitán</cp:lastModifiedBy>
  <cp:lastPrinted>2023-08-17T15:44:27Z</cp:lastPrinted>
  <dcterms:created xsi:type="dcterms:W3CDTF">2023-02-15T19:57:50Z</dcterms:created>
  <dcterms:modified xsi:type="dcterms:W3CDTF">2023-08-17T17:49:35Z</dcterms:modified>
</cp:coreProperties>
</file>